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Schulung\EXCEL\Aufbau\"/>
    </mc:Choice>
  </mc:AlternateContent>
  <xr:revisionPtr revIDLastSave="0" documentId="13_ncr:1_{322A1E88-9731-41EB-82B9-F27F3800565E}" xr6:coauthVersionLast="47" xr6:coauthVersionMax="47" xr10:uidLastSave="{00000000-0000-0000-0000-000000000000}"/>
  <bookViews>
    <workbookView xWindow="-108" yWindow="-108" windowWidth="41496" windowHeight="16896" xr2:uid="{9ACB5D31-21EC-4FCB-B809-38864643A289}"/>
  </bookViews>
  <sheets>
    <sheet name="Erläuterung" sheetId="1" r:id="rId1"/>
    <sheet name="Beispiel 1a" sheetId="2" r:id="rId2"/>
    <sheet name="Beispiel 1b" sheetId="3" r:id="rId3"/>
    <sheet name="Beispiel 1c" sheetId="5" r:id="rId4"/>
    <sheet name="Beispiel 1d" sheetId="7" r:id="rId5"/>
    <sheet name="Beispiel 1e" sheetId="8" r:id="rId6"/>
    <sheet name="Beispiel 2" sheetId="9" r:id="rId7"/>
  </sheets>
  <definedNames>
    <definedName name="_xlnm._FilterDatabase" localSheetId="1" hidden="1">'Beispiel 1a'!$C$11:$D$19</definedName>
    <definedName name="_xlnm._FilterDatabase" localSheetId="2" hidden="1">'Beispiel 1b'!$C$13:$D$21</definedName>
    <definedName name="_xlnm._FilterDatabase" localSheetId="3" hidden="1">'Beispiel 1c'!$C$13:$D$21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9" l="1"/>
  <c r="E63" i="9"/>
  <c r="F59" i="9"/>
  <c r="E59" i="9"/>
  <c r="F55" i="9"/>
  <c r="E55" i="9"/>
  <c r="G62" i="9"/>
  <c r="G61" i="9"/>
  <c r="G60" i="9"/>
  <c r="G58" i="9"/>
  <c r="G57" i="9"/>
  <c r="G56" i="9"/>
  <c r="G54" i="9"/>
  <c r="G53" i="9"/>
  <c r="G52" i="9"/>
  <c r="G25" i="9"/>
  <c r="G26" i="9"/>
  <c r="G23" i="9"/>
  <c r="G22" i="9"/>
  <c r="G21" i="9"/>
  <c r="G20" i="9"/>
  <c r="G19" i="9"/>
  <c r="G18" i="9"/>
  <c r="G24" i="9"/>
  <c r="E29" i="8"/>
  <c r="E25" i="8"/>
  <c r="E31" i="8" s="1"/>
  <c r="E14" i="8"/>
  <c r="E16" i="8" s="1"/>
  <c r="E10" i="8"/>
  <c r="D23" i="7"/>
  <c r="D22" i="7"/>
  <c r="D21" i="7"/>
  <c r="D8" i="7"/>
  <c r="D7" i="7"/>
  <c r="D6" i="7"/>
  <c r="D11" i="5"/>
  <c r="D10" i="5"/>
  <c r="D9" i="5"/>
  <c r="D11" i="3"/>
  <c r="D10" i="3"/>
  <c r="D9" i="3"/>
  <c r="D9" i="2"/>
  <c r="G59" i="9" l="1"/>
  <c r="G63" i="9"/>
  <c r="E64" i="9"/>
  <c r="F64" i="9"/>
  <c r="G55" i="9"/>
  <c r="G64" i="9" s="1"/>
</calcChain>
</file>

<file path=xl/sharedStrings.xml><?xml version="1.0" encoding="utf-8"?>
<sst xmlns="http://schemas.openxmlformats.org/spreadsheetml/2006/main" count="254" uniqueCount="125">
  <si>
    <t>TEILERGEBNIS-Funktion</t>
  </si>
  <si>
    <t>Die TEILERGEBNIS-Funktion ist sicherlich die flexibelste Funktion im Reigen der statistischen Funktionen.</t>
  </si>
  <si>
    <t>Sie ersetzt schlichtweg 11 (respektive 22) andere Funktionen.</t>
  </si>
  <si>
    <r>
      <t>=TEILERGEBNIS(</t>
    </r>
    <r>
      <rPr>
        <b/>
        <sz val="10"/>
        <color theme="5"/>
        <rFont val="Arial"/>
        <family val="2"/>
      </rPr>
      <t>Funktion</t>
    </r>
    <r>
      <rPr>
        <b/>
        <sz val="10"/>
        <rFont val="Arial"/>
        <family val="2"/>
      </rPr>
      <t xml:space="preserve">; </t>
    </r>
    <r>
      <rPr>
        <b/>
        <sz val="10"/>
        <color rgb="FFFF0000"/>
        <rFont val="Arial"/>
        <family val="2"/>
      </rPr>
      <t>Bezug1</t>
    </r>
    <r>
      <rPr>
        <b/>
        <sz val="10"/>
        <rFont val="Arial"/>
        <family val="2"/>
      </rPr>
      <t>; ….)</t>
    </r>
  </si>
  <si>
    <t>Ihre Syntax ist simpel und schnell erklärt:</t>
  </si>
  <si>
    <r>
      <t xml:space="preserve">Die TEILERGEBNIS-Funktion fast die </t>
    </r>
    <r>
      <rPr>
        <b/>
        <sz val="10"/>
        <rFont val="Arial"/>
        <family val="2"/>
      </rPr>
      <t>sichtbaren</t>
    </r>
    <r>
      <rPr>
        <sz val="10"/>
        <rFont val="Arial"/>
        <family val="2"/>
      </rPr>
      <t xml:space="preserve"> Zellen eines Bereichs zusammen. </t>
    </r>
  </si>
  <si>
    <t>…allerdings ist das noch nicht die ganze Wahrheit!</t>
  </si>
  <si>
    <t>Die Parameter:</t>
  </si>
  <si>
    <t>Funktion</t>
  </si>
  <si>
    <t>Funktion bestimmt die mathematische Funktion, mit der die Bereiche zusammengefasst werden.</t>
  </si>
  <si>
    <t>MITTELWERT</t>
  </si>
  <si>
    <t>ANZAHL</t>
  </si>
  <si>
    <t>ANZAHL2</t>
  </si>
  <si>
    <t>MAX</t>
  </si>
  <si>
    <t>MIN</t>
  </si>
  <si>
    <t>PRODUKT</t>
  </si>
  <si>
    <t>STABW</t>
  </si>
  <si>
    <t>STABWN</t>
  </si>
  <si>
    <t>SUMME</t>
  </si>
  <si>
    <t>VARIANZ</t>
  </si>
  <si>
    <t>VARIANZEN</t>
  </si>
  <si>
    <t>FunktionsNr.</t>
  </si>
  <si>
    <t>bezieht ausgeblendete Werte ein</t>
  </si>
  <si>
    <t>ignoriert ausgeblendete Werte</t>
  </si>
  <si>
    <r>
      <t xml:space="preserve">Anders ausgedrückt, ignoriert sie </t>
    </r>
    <r>
      <rPr>
        <b/>
        <sz val="10"/>
        <rFont val="Arial"/>
        <family val="2"/>
      </rPr>
      <t>ausgeblendete</t>
    </r>
    <r>
      <rPr>
        <sz val="10"/>
        <rFont val="Arial"/>
        <family val="2"/>
      </rPr>
      <t xml:space="preserve"> Zellen im Bereich.</t>
    </r>
  </si>
  <si>
    <t>Bezug</t>
  </si>
  <si>
    <t>bis zu 254 Bereiche zusammengefasst werden.</t>
  </si>
  <si>
    <r>
      <t xml:space="preserve">bestimmt, </t>
    </r>
    <r>
      <rPr>
        <b/>
        <sz val="10"/>
        <rFont val="Arial"/>
        <family val="2"/>
      </rPr>
      <t>wie</t>
    </r>
    <r>
      <rPr>
        <sz val="10"/>
        <rFont val="Arial"/>
        <family val="2"/>
      </rPr>
      <t xml:space="preserve"> zusammengefasst werden soll.</t>
    </r>
  </si>
  <si>
    <t>Die Beispiele der nachfolgenden Tabellen erläutern den Praxisbezug.</t>
  </si>
  <si>
    <t>Der Zellbereich, über den die Zusammenfassung erzeugt werden soll. Z.B. "A3:A32".</t>
  </si>
  <si>
    <t>TEILERGEBNIS im Zusammenhang mit gefilterten Listen</t>
  </si>
  <si>
    <t>Auch im gefilterten Listen müssen Spalten z.B. aufsummiert werden! Üblicherweise wird hierbei die SUMME (etc.) verwendet.</t>
  </si>
  <si>
    <t>Liste mit SUMME als Zusammenfassung</t>
  </si>
  <si>
    <t>Land</t>
  </si>
  <si>
    <t>Umsatz</t>
  </si>
  <si>
    <t>Deutschland</t>
  </si>
  <si>
    <t>Spanien</t>
  </si>
  <si>
    <t>Italien</t>
  </si>
  <si>
    <t>Frankreich</t>
  </si>
  <si>
    <t>&lt;-- Ergebnis bleibt immer gleich, egal welches Land gefiltert wird! Los, Ausprobieren!</t>
  </si>
  <si>
    <t>Liste mit TEILERGEBNIS als Zusammenfassung</t>
  </si>
  <si>
    <t>Wie das Ganze mit der TEILERGEBNIS-Funktion aussieht, findet ihr auf dem nächsten Tabellenblatt "Beispiel 1b"</t>
  </si>
  <si>
    <t>(Es kann nur eine gefilterte Liste pro Tabellenblatt geben!)</t>
  </si>
  <si>
    <t>&lt;-- Ergebnis umfasst nur das gefilterte Land! Los, Ausprobieren!</t>
  </si>
  <si>
    <t>TEILERGEBNIS (SUMME 109)</t>
  </si>
  <si>
    <t>Weiter auf Tabellenblatt "Beispiel 1c"</t>
  </si>
  <si>
    <r>
      <t xml:space="preserve">Zusammengefasst mit </t>
    </r>
    <r>
      <rPr>
        <b/>
        <sz val="10"/>
        <rFont val="Arial"/>
        <family val="2"/>
      </rPr>
      <t>TEILERGEBNIS</t>
    </r>
    <r>
      <rPr>
        <sz val="10"/>
        <rFont val="Arial"/>
        <family val="2"/>
      </rPr>
      <t xml:space="preserve"> statt </t>
    </r>
    <r>
      <rPr>
        <b/>
        <sz val="10"/>
        <rFont val="Arial"/>
        <family val="2"/>
      </rPr>
      <t>SUMME</t>
    </r>
    <r>
      <rPr>
        <sz val="10"/>
        <rFont val="Arial"/>
        <family val="2"/>
      </rPr>
      <t>, ignoriert diese Funktion alle, durch das Filtern ausgeblendete Zeilen.</t>
    </r>
  </si>
  <si>
    <t>TEILERGEBNIS (MITTELWERT 101)</t>
  </si>
  <si>
    <t>Die TEILERGENIS-Funktion ist der beste Kumpel von gefilterten Listen!</t>
  </si>
  <si>
    <t>TEILERGEBNIS (ANZAHL 102)</t>
  </si>
  <si>
    <t>Weiter auf Tabellenblatt "Beispiel 1d"</t>
  </si>
  <si>
    <r>
      <t xml:space="preserve">Was passiert denn nun, wenn ich </t>
    </r>
    <r>
      <rPr>
        <b/>
        <sz val="10"/>
        <color theme="5"/>
        <rFont val="Arial"/>
        <family val="2"/>
      </rPr>
      <t>Funktion</t>
    </r>
    <r>
      <rPr>
        <sz val="10"/>
        <rFont val="Arial"/>
        <family val="2"/>
      </rPr>
      <t>s-Nr. auf einen der Werte 1-11 setze?</t>
    </r>
  </si>
  <si>
    <t>Laut "Erläuterung" bezieht die Funktion nun ausgeblendete Werte mit in die Berechnung ein! Oder?</t>
  </si>
  <si>
    <t>TEILERGEBNIS (SUMME 9)</t>
  </si>
  <si>
    <t>TEILERGEBNIS (ANZAHL 2)</t>
  </si>
  <si>
    <t>TEILERGEBNIS (MITTELWERT 1)</t>
  </si>
  <si>
    <t>Nanu? Das gleiche Ergebnis, wie bei den 100er-Nummern!</t>
  </si>
  <si>
    <t>&lt;-- Gleiches Ergebnis, wie bei den 100er-Nummern!</t>
  </si>
  <si>
    <t>Aber wieso?</t>
  </si>
  <si>
    <r>
      <t xml:space="preserve">Diese Gesetz lautet: </t>
    </r>
    <r>
      <rPr>
        <b/>
        <sz val="10"/>
        <rFont val="Arial"/>
        <family val="2"/>
      </rPr>
      <t>Ignoriere immer</t>
    </r>
    <r>
      <rPr>
        <sz val="10"/>
        <rFont val="Arial"/>
        <family val="2"/>
      </rPr>
      <t xml:space="preserve"> ausgeblendete Werte! (Dies bezieht sich z.B. auch bei Kopieren gefiltereter Listen!)</t>
    </r>
  </si>
  <si>
    <t>Die Erklärung liegt im Filtern der Liste:</t>
  </si>
  <si>
    <t>also ganz gleich ob ich die FunktionsNummern 1-11 oder 101-11 verwende!</t>
  </si>
  <si>
    <t>Was aber passiert in Listen, in denen ich keinen Filter verwende, aber Zeile manuell ausblende?</t>
  </si>
  <si>
    <r>
      <t xml:space="preserve">Benutze ich den Filter, um über die Dropdowns Ergebnisse zu filtern, dann ignoriert EXCEL </t>
    </r>
    <r>
      <rPr>
        <b/>
        <sz val="10"/>
        <rFont val="Arial"/>
        <family val="2"/>
      </rPr>
      <t>grundsätzlich</t>
    </r>
    <r>
      <rPr>
        <sz val="10"/>
        <rFont val="Arial"/>
        <family val="2"/>
      </rPr>
      <t xml:space="preserve"> ausgeblendete Werte,</t>
    </r>
  </si>
  <si>
    <r>
      <t xml:space="preserve">Dies geschieht mittels </t>
    </r>
    <r>
      <rPr>
        <b/>
        <sz val="10"/>
        <rFont val="Arial"/>
        <family val="2"/>
      </rPr>
      <t>Funktions-Nummer:</t>
    </r>
  </si>
  <si>
    <t>Wie bei den bekannten Funktionen SUMME / ANZAHL /MITTELWERT etc. können mit weiteren (semikolongetrennten Bezügen)</t>
  </si>
  <si>
    <t>TEILERGEBNIS im Zusammenhang mit manuell ausgeblendeten Zeilen</t>
  </si>
  <si>
    <t>Zeilen "Deutschland" (11+12) manuell ausgeblendet:</t>
  </si>
  <si>
    <t>Funktionen 101 - 111 ignorieren ausgeblendete Werte!</t>
  </si>
  <si>
    <t>Funktionen 1 - 11 schliessen ausgeblendete Werte mit in die Berechnung ein!</t>
  </si>
  <si>
    <t>Zeilen "Deutschland" (26+27) manuell ausgeblendet:</t>
  </si>
  <si>
    <t>Weiter auf Tabellenblatt "Beispiel 1e"</t>
  </si>
  <si>
    <t>TEILERGEBNIS im Zusammenhang mit weiteren Beispielen</t>
  </si>
  <si>
    <t>Artikelgruppe</t>
  </si>
  <si>
    <t>Artikel</t>
  </si>
  <si>
    <t>TV</t>
  </si>
  <si>
    <t>"SUNGSAM" 4580 TV QLED 55"</t>
  </si>
  <si>
    <t>SATRECEIVER "Sky 2022"</t>
  </si>
  <si>
    <t>TV "GLOTZ" E 9913-1 32"</t>
  </si>
  <si>
    <t>Zwischensumme TV</t>
  </si>
  <si>
    <t>Haushalt</t>
  </si>
  <si>
    <t>Waschmaschine "SOCKEAT" 122</t>
  </si>
  <si>
    <t>Kondenstrockner "SCHRUMP" F 192123</t>
  </si>
  <si>
    <t>Dunstabzugshaube "DEZ" Ibel 120</t>
  </si>
  <si>
    <t>Zwischensumme Haushalt</t>
  </si>
  <si>
    <t>Gesamt</t>
  </si>
  <si>
    <t>Zwischenergebnis mit SUMME</t>
  </si>
  <si>
    <t>Zwischenergebnis mit TEILERGENIS</t>
  </si>
  <si>
    <t>Aufaddierung aller Zwischensummen mittels Einzeladdition</t>
  </si>
  <si>
    <t>Erkenntnis:</t>
  </si>
  <si>
    <r>
      <t xml:space="preserve">Herkömmliche Bildung und Aufaddierung von Zwischensummen mittels </t>
    </r>
    <r>
      <rPr>
        <b/>
        <sz val="10"/>
        <color rgb="FFFF0000"/>
        <rFont val="Arial"/>
        <family val="2"/>
        <scheme val="minor"/>
      </rPr>
      <t>SUMME</t>
    </r>
  </si>
  <si>
    <r>
      <t xml:space="preserve">Bildung und Aufaddierung von Zwischensummen mittels </t>
    </r>
    <r>
      <rPr>
        <b/>
        <sz val="10"/>
        <color rgb="FFFF0000"/>
        <rFont val="Arial"/>
        <family val="2"/>
        <scheme val="minor"/>
      </rPr>
      <t>TEILERGEBNIS</t>
    </r>
  </si>
  <si>
    <r>
      <t>Kurz ausgedrückt: Diese Funktion ist identisch mit SUMME / ANZAHL / MITTWELWERT, nur das der zusätzliche Parameter "</t>
    </r>
    <r>
      <rPr>
        <sz val="10"/>
        <color theme="5"/>
        <rFont val="Arial"/>
        <family val="2"/>
      </rPr>
      <t>Funktion</t>
    </r>
    <r>
      <rPr>
        <sz val="10"/>
        <rFont val="Arial"/>
        <family val="2"/>
      </rPr>
      <t xml:space="preserve">" </t>
    </r>
  </si>
  <si>
    <t>TEILERGEBNIS im Zusammenhang mit gefilterten Listen (Funktions-Nr. 101 - 111)</t>
  </si>
  <si>
    <t>TEILERGEBNIS im Zusammenhang mit gefilterten Listen (Funktions-Nr. 1 - 11)</t>
  </si>
  <si>
    <r>
      <t xml:space="preserve">Obwohl </t>
    </r>
    <r>
      <rPr>
        <b/>
        <sz val="10"/>
        <rFont val="Arial"/>
        <family val="2"/>
      </rPr>
      <t>alle</t>
    </r>
    <r>
      <rPr>
        <sz val="10"/>
        <rFont val="Arial"/>
        <family val="2"/>
      </rPr>
      <t xml:space="preserve"> Werte in den Bereich der TEILERGEBNISS-Zusammenfassung inkludiert sind (</t>
    </r>
    <r>
      <rPr>
        <b/>
        <sz val="10"/>
        <rFont val="Arial"/>
        <family val="2"/>
      </rPr>
      <t>also alle Einzelwerte UND die Zwischensummen)</t>
    </r>
    <r>
      <rPr>
        <sz val="10"/>
        <rFont val="Arial"/>
        <family val="2"/>
      </rPr>
      <t>,</t>
    </r>
  </si>
  <si>
    <r>
      <t xml:space="preserve">Doof ist nur, dass SUMME etc. nicht dynamisch nur die gefilterten Daten zusammenfasst, sondern immer </t>
    </r>
    <r>
      <rPr>
        <b/>
        <sz val="10"/>
        <rFont val="Arial"/>
        <family val="2"/>
      </rPr>
      <t>alle</t>
    </r>
    <r>
      <rPr>
        <sz val="10"/>
        <rFont val="Arial"/>
        <family val="2"/>
      </rPr>
      <t xml:space="preserve"> Werte! …also auch ausgeblendete Werte!</t>
    </r>
  </si>
  <si>
    <r>
      <t xml:space="preserve">Diese Tabelle befindet sich </t>
    </r>
    <r>
      <rPr>
        <b/>
        <sz val="10"/>
        <rFont val="Arial"/>
        <family val="2"/>
      </rPr>
      <t>im Autofilter-Modus, im dem spezielle Gesetze</t>
    </r>
    <r>
      <rPr>
        <sz val="10"/>
        <rFont val="Arial"/>
        <family val="2"/>
      </rPr>
      <t xml:space="preserve"> gelten!</t>
    </r>
  </si>
  <si>
    <r>
      <t xml:space="preserve">Hier sind wir in einem Tabellenblatt ohne Autofilter und blenden Zeilen </t>
    </r>
    <r>
      <rPr>
        <b/>
        <sz val="10"/>
        <rFont val="Arial"/>
        <family val="2"/>
      </rPr>
      <t>manuell</t>
    </r>
    <r>
      <rPr>
        <sz val="10"/>
        <rFont val="Arial"/>
        <family val="2"/>
      </rPr>
      <t xml:space="preserve"> aus. Wie verhält sich die  TEILERGEBNIS-Funktion?</t>
    </r>
  </si>
  <si>
    <t>Summierung aller Werte inkl. Zwischensummen mittels TEILERGENIS</t>
  </si>
  <si>
    <t>ignoriert die TEILERBENIS-Funktion alle anderen TEILERGENIS-Funktionen im Bereich und liefert die korrekte Summe.</t>
  </si>
  <si>
    <t>Ich empfehle, die nachfolgenden Tabellenblätter in ihrer Reihenfolge zu bearbeiten. Die Beispiele sind didaktisch aufbauend aufbereitet!</t>
  </si>
  <si>
    <t>Nachfolgendes Tabellenblatt "Beispiel 2" zeigt TEILERGEBNIS in einem weiteren Zusammenhang.</t>
  </si>
  <si>
    <t>Foto</t>
  </si>
  <si>
    <t>Nicon Zoom 2,8 70-200 mm</t>
  </si>
  <si>
    <t>Nicon Z1</t>
  </si>
  <si>
    <t>Kameratasche "Paparazzi!"</t>
  </si>
  <si>
    <t>TEILERGBENIS in erweitertem Zusammenhang</t>
  </si>
  <si>
    <t>Stellen Sie sich vor, eine Liste enthält weit mehr Artikelgruppen als in diesem Beispiel.</t>
  </si>
  <si>
    <t>Das manuelle Erstellen von Zwischensummen wäre sehr zeitaufwenig und mühsam.</t>
  </si>
  <si>
    <t>EXCEL aber enthält eine Funktionaliät, die uns diese Arbeit abnimmt:</t>
  </si>
  <si>
    <t>Sie finden einen Befehl "Teilergebnisse" im Menü &lt;DATEN / Gliederung&gt;</t>
  </si>
  <si>
    <t>Kosten</t>
  </si>
  <si>
    <t>Marge</t>
  </si>
  <si>
    <t>In unserem Beispiel "Artikelgruppe".</t>
  </si>
  <si>
    <t>Sortiert</t>
  </si>
  <si>
    <t>Foto Ergebnis</t>
  </si>
  <si>
    <t>Haushalt Ergebnis</t>
  </si>
  <si>
    <t>TV Ergebnis</t>
  </si>
  <si>
    <t>Gesamtergebnis</t>
  </si>
  <si>
    <t>Analysieren Sie das Resultat!</t>
  </si>
  <si>
    <t>Insbesondere im Zusammnahng mit großen (und gefilterten Listen) ist sie gradezu unverzichtbar hilfreich!</t>
  </si>
  <si>
    <t>Doch bevor wir diesen Befehl nutzen können, müssen wir die Liste zunächst nach der/den Spalten sortieren, nach denen wir zusamenfassen möchten.</t>
  </si>
  <si>
    <r>
      <t xml:space="preserve">Setzen Sie sich auf eine beliebige Zelle innerhalb der Liste und rufen </t>
    </r>
    <r>
      <rPr>
        <b/>
        <sz val="10"/>
        <rFont val="Arial"/>
        <family val="2"/>
      </rPr>
      <t>&lt;DATEN / Gliederung / Teilergebnis&gt;</t>
    </r>
    <r>
      <rPr>
        <sz val="10"/>
        <rFont val="Arial"/>
        <family val="2"/>
      </rPr>
      <t xml:space="preserve"> auf.</t>
    </r>
  </si>
  <si>
    <t>© Jens Huthmann IT-Dienstleistungen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</si>
</sst>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\+#,##0.00\ ;[Red]\-#,##0.00\ "/>
    <numFmt numFmtId="165" formatCode="0.00&quot; h&quot;"/>
    <numFmt numFmtId="166" formatCode="#,##0.00\ &quot;€&quot;"/>
  </numFmts>
  <fonts count="17" x14ac:knownFonts="1"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</font>
    <font>
      <sz val="11"/>
      <color rgb="FF3F3F76"/>
      <name val="Arial"/>
      <family val="2"/>
      <scheme val="minor"/>
    </font>
    <font>
      <sz val="11"/>
      <color rgb="FF006100"/>
      <name val="Arial"/>
      <family val="2"/>
      <scheme val="minor"/>
    </font>
    <font>
      <sz val="10"/>
      <name val="MS Sans Serif"/>
    </font>
    <font>
      <sz val="11"/>
      <color rgb="FF9C0006"/>
      <name val="Arial"/>
      <family val="2"/>
      <scheme val="minor"/>
    </font>
    <font>
      <b/>
      <sz val="14"/>
      <color theme="3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sz val="10"/>
      <color theme="5"/>
      <name val="Arial"/>
      <family val="2"/>
    </font>
    <font>
      <b/>
      <sz val="10"/>
      <color rgb="FFFF0000"/>
      <name val="Arial"/>
      <family val="2"/>
      <scheme val="minor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6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1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9" borderId="7" applyNumberFormat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6" borderId="1" applyNumberFormat="0" applyFont="0" applyBorder="0" applyAlignment="0">
      <protection locked="0"/>
    </xf>
    <xf numFmtId="164" fontId="2" fillId="5" borderId="3" applyFont="0" applyFill="0" applyBorder="0" applyAlignment="0" applyProtection="0"/>
    <xf numFmtId="0" fontId="3" fillId="7" borderId="0" applyNumberFormat="0" applyFont="0" applyBorder="0" applyAlignment="0" applyProtection="0"/>
    <xf numFmtId="40" fontId="6" fillId="0" borderId="0" applyFont="0" applyFill="0" applyBorder="0" applyAlignment="0" applyProtection="0"/>
    <xf numFmtId="0" fontId="3" fillId="4" borderId="2" applyNumberFormat="0" applyFont="0" applyAlignment="0" applyProtection="0"/>
    <xf numFmtId="9" fontId="3" fillId="0" borderId="0" applyFont="0" applyFill="0" applyBorder="0" applyAlignment="0" applyProtection="0"/>
    <xf numFmtId="0" fontId="3" fillId="0" borderId="0" applyNumberFormat="0" applyAlignment="0" applyProtection="0"/>
    <xf numFmtId="0" fontId="6" fillId="0" borderId="0"/>
    <xf numFmtId="165" fontId="3" fillId="8" borderId="4"/>
    <xf numFmtId="165" fontId="3" fillId="8" borderId="4" applyFont="0" applyFill="0" applyBorder="0" applyAlignment="0" applyProtection="0"/>
    <xf numFmtId="8" fontId="6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/>
    <xf numFmtId="0" fontId="11" fillId="0" borderId="0" xfId="0" quotePrefix="1" applyFont="1"/>
    <xf numFmtId="0" fontId="8" fillId="0" borderId="5" xfId="1"/>
    <xf numFmtId="0" fontId="11" fillId="0" borderId="0" xfId="0" applyFont="1"/>
    <xf numFmtId="0" fontId="12" fillId="0" borderId="0" xfId="0" applyFont="1"/>
    <xf numFmtId="0" fontId="0" fillId="0" borderId="8" xfId="0" applyBorder="1"/>
    <xf numFmtId="0" fontId="13" fillId="0" borderId="0" xfId="0" applyFont="1"/>
    <xf numFmtId="0" fontId="11" fillId="0" borderId="8" xfId="0" applyFont="1" applyBorder="1"/>
    <xf numFmtId="3" fontId="0" fillId="0" borderId="0" xfId="0" applyNumberFormat="1"/>
    <xf numFmtId="3" fontId="11" fillId="0" borderId="8" xfId="0" applyNumberFormat="1" applyFont="1" applyBorder="1"/>
    <xf numFmtId="3" fontId="11" fillId="7" borderId="0" xfId="8" applyNumberFormat="1" applyFont="1"/>
    <xf numFmtId="0" fontId="9" fillId="0" borderId="6" xfId="2"/>
    <xf numFmtId="0" fontId="0" fillId="0" borderId="9" xfId="0" applyBorder="1"/>
    <xf numFmtId="3" fontId="0" fillId="0" borderId="9" xfId="0" applyNumberFormat="1" applyBorder="1"/>
    <xf numFmtId="0" fontId="0" fillId="0" borderId="0" xfId="0" applyFont="1"/>
    <xf numFmtId="0" fontId="1" fillId="0" borderId="0" xfId="0" applyFont="1"/>
    <xf numFmtId="0" fontId="11" fillId="0" borderId="10" xfId="0" applyFont="1" applyBorder="1"/>
    <xf numFmtId="166" fontId="0" fillId="0" borderId="0" xfId="0" applyNumberFormat="1"/>
    <xf numFmtId="0" fontId="10" fillId="9" borderId="7" xfId="3"/>
    <xf numFmtId="166" fontId="11" fillId="7" borderId="10" xfId="8" applyNumberFormat="1" applyFont="1" applyBorder="1"/>
    <xf numFmtId="166" fontId="11" fillId="7" borderId="0" xfId="8" applyNumberFormat="1" applyFont="1"/>
    <xf numFmtId="0" fontId="11" fillId="0" borderId="8" xfId="0" applyFont="1" applyFill="1" applyBorder="1"/>
    <xf numFmtId="0" fontId="14" fillId="0" borderId="0" xfId="0" applyFont="1" applyAlignment="1">
      <alignment horizontal="right"/>
    </xf>
    <xf numFmtId="0" fontId="11" fillId="0" borderId="0" xfId="0" applyFont="1" applyBorder="1"/>
    <xf numFmtId="0" fontId="0" fillId="0" borderId="0" xfId="0" applyBorder="1"/>
    <xf numFmtId="166" fontId="11" fillId="0" borderId="0" xfId="0" applyNumberFormat="1" applyFont="1"/>
    <xf numFmtId="166" fontId="0" fillId="7" borderId="0" xfId="8" applyNumberFormat="1" applyFont="1"/>
    <xf numFmtId="0" fontId="16" fillId="0" borderId="0" xfId="17"/>
  </cellXfs>
  <cellStyles count="18">
    <cellStyle name="+-" xfId="7" xr:uid="{F7BEB794-3A8E-44BC-82DE-599C41F80566}"/>
    <cellStyle name="Eingabe" xfId="6" builtinId="20" customBuiltin="1"/>
    <cellStyle name="Formel" xfId="8" xr:uid="{E5A70DBE-ECC2-4151-8A6C-C7874AE469BB}"/>
    <cellStyle name="Gut" xfId="4" builtinId="26" customBuiltin="1"/>
    <cellStyle name="Komma 2" xfId="9" xr:uid="{8699711A-3B6C-4F81-B881-C6C21122FFFF}"/>
    <cellStyle name="Link" xfId="17" builtinId="8"/>
    <cellStyle name="Notiz 2" xfId="10" xr:uid="{6C5CC8F7-F529-4849-848B-D9C84089C2AB}"/>
    <cellStyle name="Prozent 2" xfId="11" xr:uid="{AA8463F2-B80C-48FD-8D09-CDBD92E4B74F}"/>
    <cellStyle name="Schlecht" xfId="5" builtinId="27" customBuiltin="1"/>
    <cellStyle name="Standard" xfId="0" builtinId="0" customBuiltin="1"/>
    <cellStyle name="Standard 2" xfId="12" xr:uid="{844F37DC-20CA-4B41-A3AC-CBEA29B25930}"/>
    <cellStyle name="Standard 5" xfId="13" xr:uid="{9E683821-1619-420B-B983-666E984EA77F}"/>
    <cellStyle name="Stunden" xfId="14" xr:uid="{A599BE81-CF80-456E-AA37-3000AD79CF0C}"/>
    <cellStyle name="Überschrift 1" xfId="1" builtinId="16" customBuiltin="1"/>
    <cellStyle name="Überschrift 2" xfId="2" builtinId="17" customBuiltin="1"/>
    <cellStyle name="Überschrift 3" xfId="3" builtinId="18" customBuiltin="1"/>
    <cellStyle name="Uhrzeit" xfId="15" xr:uid="{16DFA82B-69F6-4D55-9157-6F892D0DBE02}"/>
    <cellStyle name="Währung 2" xfId="16" xr:uid="{CC7EB820-691B-4243-B31F-F6D4CA88B6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187569</xdr:colOff>
      <xdr:row>21</xdr:row>
      <xdr:rowOff>5861</xdr:rowOff>
    </xdr:from>
    <xdr:to>
      <xdr:col>4</xdr:col>
      <xdr:colOff>345831</xdr:colOff>
      <xdr:row>31</xdr:row>
      <xdr:rowOff>164123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54EF4C51-F914-49A3-B264-5A8CE875013B}"/>
            </a:ext>
          </a:extLst>
        </xdr:cNvPr>
        <xdr:cNvSpPr/>
      </xdr:nvSpPr>
      <xdr:spPr>
        <a:xfrm>
          <a:off x="3423138" y="3640015"/>
          <a:ext cx="158262" cy="1858108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187569</xdr:colOff>
      <xdr:row>31</xdr:row>
      <xdr:rowOff>169984</xdr:rowOff>
    </xdr:from>
    <xdr:to>
      <xdr:col>4</xdr:col>
      <xdr:colOff>345831</xdr:colOff>
      <xdr:row>42</xdr:row>
      <xdr:rowOff>158261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1B2D7B1D-04F7-4829-A595-6583B31F131F}"/>
            </a:ext>
          </a:extLst>
        </xdr:cNvPr>
        <xdr:cNvSpPr/>
      </xdr:nvSpPr>
      <xdr:spPr>
        <a:xfrm>
          <a:off x="3423138" y="5503984"/>
          <a:ext cx="158262" cy="1858108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117231</xdr:colOff>
      <xdr:row>14</xdr:row>
      <xdr:rowOff>70339</xdr:rowOff>
    </xdr:from>
    <xdr:to>
      <xdr:col>3</xdr:col>
      <xdr:colOff>316523</xdr:colOff>
      <xdr:row>14</xdr:row>
      <xdr:rowOff>1955940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B37BF3C-EF0B-4B5F-9D18-9ABBE088D3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7231" y="1664677"/>
          <a:ext cx="1905000" cy="18856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182880</xdr:colOff>
      <xdr:row>8</xdr:row>
      <xdr:rowOff>7620</xdr:rowOff>
    </xdr:from>
    <xdr:to>
      <xdr:col>4</xdr:col>
      <xdr:colOff>358140</xdr:colOff>
      <xdr:row>10</xdr:row>
      <xdr:rowOff>152400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3C03A042-FF9A-4CBA-BCC6-B0A94EC05E7D}"/>
            </a:ext>
          </a:extLst>
        </xdr:cNvPr>
        <xdr:cNvSpPr/>
      </xdr:nvSpPr>
      <xdr:spPr>
        <a:xfrm>
          <a:off x="4198620" y="1424940"/>
          <a:ext cx="175260" cy="480060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182880</xdr:colOff>
      <xdr:row>8</xdr:row>
      <xdr:rowOff>7620</xdr:rowOff>
    </xdr:from>
    <xdr:to>
      <xdr:col>4</xdr:col>
      <xdr:colOff>358140</xdr:colOff>
      <xdr:row>10</xdr:row>
      <xdr:rowOff>152400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CC7D06F2-E3F3-4FB9-982A-2098064BAD1A}"/>
            </a:ext>
          </a:extLst>
        </xdr:cNvPr>
        <xdr:cNvSpPr/>
      </xdr:nvSpPr>
      <xdr:spPr>
        <a:xfrm>
          <a:off x="4198620" y="1424940"/>
          <a:ext cx="175260" cy="480060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</xdr:colOff>
      <xdr:row>9</xdr:row>
      <xdr:rowOff>34290</xdr:rowOff>
    </xdr:from>
    <xdr:to>
      <xdr:col>1</xdr:col>
      <xdr:colOff>102870</xdr:colOff>
      <xdr:row>12</xdr:row>
      <xdr:rowOff>95250</xdr:rowOff>
    </xdr:to>
    <xdr:sp macro="" textlink="">
      <xdr:nvSpPr>
        <xdr:cNvPr id="3" name="Gleichschenkliges Dreieck 2">
          <a:extLst>
            <a:ext uri="{FF2B5EF4-FFF2-40B4-BE49-F238E27FC236}">
              <a16:creationId xmlns:a16="http://schemas.microsoft.com/office/drawing/2014/main" id="{EF6C0CE3-2EBC-49DE-9CAA-9EDAC8885E3C}"/>
            </a:ext>
          </a:extLst>
        </xdr:cNvPr>
        <xdr:cNvSpPr/>
      </xdr:nvSpPr>
      <xdr:spPr>
        <a:xfrm rot="16200000">
          <a:off x="15240" y="1638300"/>
          <a:ext cx="228600" cy="175260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41910</xdr:colOff>
      <xdr:row>24</xdr:row>
      <xdr:rowOff>57150</xdr:rowOff>
    </xdr:from>
    <xdr:to>
      <xdr:col>1</xdr:col>
      <xdr:colOff>102870</xdr:colOff>
      <xdr:row>27</xdr:row>
      <xdr:rowOff>118110</xdr:rowOff>
    </xdr:to>
    <xdr:sp macro="" textlink="">
      <xdr:nvSpPr>
        <xdr:cNvPr id="4" name="Gleichschenkliges Dreieck 3">
          <a:extLst>
            <a:ext uri="{FF2B5EF4-FFF2-40B4-BE49-F238E27FC236}">
              <a16:creationId xmlns:a16="http://schemas.microsoft.com/office/drawing/2014/main" id="{D44D7B39-A50D-4539-94A3-77EBE0609A15}"/>
            </a:ext>
          </a:extLst>
        </xdr:cNvPr>
        <xdr:cNvSpPr/>
      </xdr:nvSpPr>
      <xdr:spPr>
        <a:xfrm rot="16200000">
          <a:off x="15240" y="3840480"/>
          <a:ext cx="228600" cy="175260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</xdr:colOff>
      <xdr:row>4</xdr:row>
      <xdr:rowOff>0</xdr:rowOff>
    </xdr:from>
    <xdr:to>
      <xdr:col>1</xdr:col>
      <xdr:colOff>102870</xdr:colOff>
      <xdr:row>4</xdr:row>
      <xdr:rowOff>0</xdr:rowOff>
    </xdr:to>
    <xdr:sp macro="" textlink="">
      <xdr:nvSpPr>
        <xdr:cNvPr id="2" name="Gleichschenkliges Dreieck 1">
          <a:extLst>
            <a:ext uri="{FF2B5EF4-FFF2-40B4-BE49-F238E27FC236}">
              <a16:creationId xmlns:a16="http://schemas.microsoft.com/office/drawing/2014/main" id="{0514C94B-1CBD-47C1-AD04-8F3D5D259FED}"/>
            </a:ext>
          </a:extLst>
        </xdr:cNvPr>
        <xdr:cNvSpPr/>
      </xdr:nvSpPr>
      <xdr:spPr>
        <a:xfrm rot="16200000">
          <a:off x="15240" y="1638300"/>
          <a:ext cx="228600" cy="175260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41910</xdr:colOff>
      <xdr:row>4</xdr:row>
      <xdr:rowOff>0</xdr:rowOff>
    </xdr:from>
    <xdr:to>
      <xdr:col>1</xdr:col>
      <xdr:colOff>102870</xdr:colOff>
      <xdr:row>4</xdr:row>
      <xdr:rowOff>0</xdr:rowOff>
    </xdr:to>
    <xdr:sp macro="" textlink="">
      <xdr:nvSpPr>
        <xdr:cNvPr id="3" name="Gleichschenkliges Dreieck 2">
          <a:extLst>
            <a:ext uri="{FF2B5EF4-FFF2-40B4-BE49-F238E27FC236}">
              <a16:creationId xmlns:a16="http://schemas.microsoft.com/office/drawing/2014/main" id="{4DC48C37-D2CB-4975-B32E-A65EA2385C98}"/>
            </a:ext>
          </a:extLst>
        </xdr:cNvPr>
        <xdr:cNvSpPr/>
      </xdr:nvSpPr>
      <xdr:spPr>
        <a:xfrm rot="16200000">
          <a:off x="15240" y="3840480"/>
          <a:ext cx="228600" cy="175260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41910</xdr:colOff>
      <xdr:row>19</xdr:row>
      <xdr:rowOff>0</xdr:rowOff>
    </xdr:from>
    <xdr:to>
      <xdr:col>2</xdr:col>
      <xdr:colOff>102870</xdr:colOff>
      <xdr:row>19</xdr:row>
      <xdr:rowOff>0</xdr:rowOff>
    </xdr:to>
    <xdr:sp macro="" textlink="">
      <xdr:nvSpPr>
        <xdr:cNvPr id="4" name="Gleichschenkliges Dreieck 3">
          <a:extLst>
            <a:ext uri="{FF2B5EF4-FFF2-40B4-BE49-F238E27FC236}">
              <a16:creationId xmlns:a16="http://schemas.microsoft.com/office/drawing/2014/main" id="{1C055322-CD08-47E1-80F1-37996591E86E}"/>
            </a:ext>
          </a:extLst>
        </xdr:cNvPr>
        <xdr:cNvSpPr/>
      </xdr:nvSpPr>
      <xdr:spPr>
        <a:xfrm rot="16200000">
          <a:off x="129540" y="651510"/>
          <a:ext cx="0" cy="175260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41910</xdr:colOff>
      <xdr:row>19</xdr:row>
      <xdr:rowOff>0</xdr:rowOff>
    </xdr:from>
    <xdr:to>
      <xdr:col>2</xdr:col>
      <xdr:colOff>102870</xdr:colOff>
      <xdr:row>19</xdr:row>
      <xdr:rowOff>0</xdr:rowOff>
    </xdr:to>
    <xdr:sp macro="" textlink="">
      <xdr:nvSpPr>
        <xdr:cNvPr id="5" name="Gleichschenkliges Dreieck 4">
          <a:extLst>
            <a:ext uri="{FF2B5EF4-FFF2-40B4-BE49-F238E27FC236}">
              <a16:creationId xmlns:a16="http://schemas.microsoft.com/office/drawing/2014/main" id="{1AFA808F-1B9C-41C6-B5C1-191ADC1ADEC4}"/>
            </a:ext>
          </a:extLst>
        </xdr:cNvPr>
        <xdr:cNvSpPr/>
      </xdr:nvSpPr>
      <xdr:spPr>
        <a:xfrm rot="16200000">
          <a:off x="129540" y="651510"/>
          <a:ext cx="0" cy="175260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3</xdr:col>
      <xdr:colOff>863241</xdr:colOff>
      <xdr:row>9</xdr:row>
      <xdr:rowOff>628650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26FC678A-B42E-41A5-BF49-059809ED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571625"/>
          <a:ext cx="1839554" cy="628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142875</xdr:colOff>
      <xdr:row>13</xdr:row>
      <xdr:rowOff>123826</xdr:rowOff>
    </xdr:from>
    <xdr:to>
      <xdr:col>2</xdr:col>
      <xdr:colOff>414338</xdr:colOff>
      <xdr:row>14</xdr:row>
      <xdr:rowOff>147638</xdr:rowOff>
    </xdr:to>
    <xdr:sp macro="" textlink="">
      <xdr:nvSpPr>
        <xdr:cNvPr id="11" name="Pfeil: nach unten 10">
          <a:extLst>
            <a:ext uri="{FF2B5EF4-FFF2-40B4-BE49-F238E27FC236}">
              <a16:creationId xmlns:a16="http://schemas.microsoft.com/office/drawing/2014/main" id="{46E66A3F-1BD6-46DA-AF72-99A9BBAA3F39}"/>
            </a:ext>
          </a:extLst>
        </xdr:cNvPr>
        <xdr:cNvSpPr/>
      </xdr:nvSpPr>
      <xdr:spPr>
        <a:xfrm>
          <a:off x="666750" y="2828926"/>
          <a:ext cx="271463" cy="190500"/>
        </a:xfrm>
        <a:prstGeom prst="down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1</xdr:col>
      <xdr:colOff>350520</xdr:colOff>
      <xdr:row>28</xdr:row>
      <xdr:rowOff>99059</xdr:rowOff>
    </xdr:from>
    <xdr:to>
      <xdr:col>7</xdr:col>
      <xdr:colOff>541020</xdr:colOff>
      <xdr:row>47</xdr:row>
      <xdr:rowOff>109826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C8F6037-D9CB-49F8-B98B-93D566E90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" y="5204459"/>
          <a:ext cx="6377940" cy="319592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Huthmann 2018-12-13">
  <a:themeElements>
    <a:clrScheme name="Huthmann Farben 2018_12_01">
      <a:dk1>
        <a:sysClr val="windowText" lastClr="000000"/>
      </a:dk1>
      <a:lt1>
        <a:sysClr val="window" lastClr="FFFFFF"/>
      </a:lt1>
      <a:dk2>
        <a:srgbClr val="003C64"/>
      </a:dk2>
      <a:lt2>
        <a:srgbClr val="D9F0EB"/>
      </a:lt2>
      <a:accent1>
        <a:srgbClr val="003C64"/>
      </a:accent1>
      <a:accent2>
        <a:srgbClr val="0398FE"/>
      </a:accent2>
      <a:accent3>
        <a:srgbClr val="D9F0FF"/>
      </a:accent3>
      <a:accent4>
        <a:srgbClr val="85DFD0"/>
      </a:accent4>
      <a:accent5>
        <a:srgbClr val="0CE655"/>
      </a:accent5>
      <a:accent6>
        <a:srgbClr val="FFFFE5"/>
      </a:accent6>
      <a:hlink>
        <a:srgbClr val="0398FE"/>
      </a:hlink>
      <a:folHlink>
        <a:srgbClr val="3ECCB4"/>
      </a:folHlink>
    </a:clrScheme>
    <a:fontScheme name="Huthman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2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noAutofit/>
      </a:bodyPr>
      <a:lstStyle>
        <a:defPPr algn="l"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Huthmann 2018-12-13" id="{2DB465C8-45E1-4725-A604-95A0EB5C84EE}" vid="{36E296D7-1113-412F-B0DF-575A52A33E4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jhuthmann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BFEC-E3BB-484A-88F9-071CFC45E1E5}">
  <sheetPr>
    <tabColor rgb="FFFF0000"/>
  </sheetPr>
  <dimension ref="B1:I53"/>
  <sheetViews>
    <sheetView showGridLines="0" tabSelected="1" zoomScaleNormal="100" workbookViewId="0"/>
  </sheetViews>
  <sheetFormatPr baseColWidth="10" defaultRowHeight="13.2" x14ac:dyDescent="0.25"/>
  <cols>
    <col min="1" max="1" width="1.77734375" customWidth="1"/>
    <col min="4" max="4" width="12.5546875" customWidth="1"/>
  </cols>
  <sheetData>
    <row r="1" spans="2:9" x14ac:dyDescent="0.25">
      <c r="H1" s="27" t="s">
        <v>124</v>
      </c>
    </row>
    <row r="2" spans="2:9" ht="18" thickBot="1" x14ac:dyDescent="0.35">
      <c r="B2" s="2" t="s">
        <v>0</v>
      </c>
      <c r="C2" s="2"/>
      <c r="D2" s="2"/>
      <c r="E2" s="2"/>
      <c r="F2" s="2"/>
      <c r="G2" s="2"/>
      <c r="H2" s="2"/>
      <c r="I2" s="2"/>
    </row>
    <row r="3" spans="2:9" ht="13.8" thickTop="1" x14ac:dyDescent="0.25"/>
    <row r="4" spans="2:9" x14ac:dyDescent="0.25">
      <c r="B4" s="3" t="s">
        <v>1</v>
      </c>
    </row>
    <row r="5" spans="2:9" x14ac:dyDescent="0.25">
      <c r="B5" s="3" t="s">
        <v>2</v>
      </c>
    </row>
    <row r="6" spans="2:9" x14ac:dyDescent="0.25">
      <c r="B6" s="3" t="s">
        <v>121</v>
      </c>
    </row>
    <row r="7" spans="2:9" x14ac:dyDescent="0.25">
      <c r="B7" s="3"/>
    </row>
    <row r="8" spans="2:9" x14ac:dyDescent="0.25">
      <c r="B8" t="s">
        <v>5</v>
      </c>
    </row>
    <row r="9" spans="2:9" x14ac:dyDescent="0.25">
      <c r="B9" t="s">
        <v>24</v>
      </c>
    </row>
    <row r="10" spans="2:9" x14ac:dyDescent="0.25">
      <c r="B10" t="s">
        <v>6</v>
      </c>
    </row>
    <row r="12" spans="2:9" x14ac:dyDescent="0.25">
      <c r="B12" t="s">
        <v>4</v>
      </c>
    </row>
    <row r="14" spans="2:9" x14ac:dyDescent="0.25">
      <c r="B14" s="1" t="s">
        <v>3</v>
      </c>
    </row>
    <row r="15" spans="2:9" ht="160.80000000000001" customHeight="1" x14ac:dyDescent="0.25"/>
    <row r="16" spans="2:9" x14ac:dyDescent="0.25">
      <c r="B16" s="3" t="s">
        <v>7</v>
      </c>
    </row>
    <row r="18" spans="2:8" x14ac:dyDescent="0.25">
      <c r="B18" s="4" t="s">
        <v>8</v>
      </c>
      <c r="C18" t="s">
        <v>9</v>
      </c>
    </row>
    <row r="19" spans="2:8" x14ac:dyDescent="0.25">
      <c r="C19" t="s">
        <v>64</v>
      </c>
    </row>
    <row r="21" spans="2:8" x14ac:dyDescent="0.25">
      <c r="C21" s="7" t="s">
        <v>21</v>
      </c>
      <c r="D21" s="7" t="s">
        <v>8</v>
      </c>
    </row>
    <row r="22" spans="2:8" x14ac:dyDescent="0.25">
      <c r="C22">
        <v>1</v>
      </c>
      <c r="D22" t="s">
        <v>10</v>
      </c>
    </row>
    <row r="23" spans="2:8" x14ac:dyDescent="0.25">
      <c r="C23">
        <v>2</v>
      </c>
      <c r="D23" t="s">
        <v>11</v>
      </c>
    </row>
    <row r="24" spans="2:8" x14ac:dyDescent="0.25">
      <c r="C24">
        <v>3</v>
      </c>
      <c r="D24" t="s">
        <v>12</v>
      </c>
    </row>
    <row r="25" spans="2:8" x14ac:dyDescent="0.25">
      <c r="C25">
        <v>4</v>
      </c>
      <c r="D25" t="s">
        <v>13</v>
      </c>
    </row>
    <row r="26" spans="2:8" x14ac:dyDescent="0.25">
      <c r="C26">
        <v>5</v>
      </c>
      <c r="D26" t="s">
        <v>14</v>
      </c>
    </row>
    <row r="27" spans="2:8" x14ac:dyDescent="0.25">
      <c r="C27">
        <v>6</v>
      </c>
      <c r="D27" t="s">
        <v>15</v>
      </c>
      <c r="F27" s="15" t="s">
        <v>22</v>
      </c>
    </row>
    <row r="28" spans="2:8" x14ac:dyDescent="0.25">
      <c r="C28">
        <v>7</v>
      </c>
      <c r="D28" t="s">
        <v>16</v>
      </c>
    </row>
    <row r="29" spans="2:8" x14ac:dyDescent="0.25">
      <c r="C29">
        <v>8</v>
      </c>
      <c r="D29" t="s">
        <v>17</v>
      </c>
    </row>
    <row r="30" spans="2:8" x14ac:dyDescent="0.25">
      <c r="C30">
        <v>9</v>
      </c>
      <c r="D30" t="s">
        <v>18</v>
      </c>
    </row>
    <row r="31" spans="2:8" x14ac:dyDescent="0.25">
      <c r="C31">
        <v>10</v>
      </c>
      <c r="D31" t="s">
        <v>19</v>
      </c>
    </row>
    <row r="32" spans="2:8" x14ac:dyDescent="0.25">
      <c r="C32" s="5">
        <v>11</v>
      </c>
      <c r="D32" s="5" t="s">
        <v>20</v>
      </c>
      <c r="E32" s="5"/>
      <c r="F32" s="5"/>
      <c r="G32" s="5"/>
      <c r="H32" s="5"/>
    </row>
    <row r="33" spans="2:6" x14ac:dyDescent="0.25">
      <c r="C33">
        <v>101</v>
      </c>
      <c r="D33" t="s">
        <v>10</v>
      </c>
    </row>
    <row r="34" spans="2:6" x14ac:dyDescent="0.25">
      <c r="C34">
        <v>102</v>
      </c>
      <c r="D34" t="s">
        <v>11</v>
      </c>
    </row>
    <row r="35" spans="2:6" x14ac:dyDescent="0.25">
      <c r="C35">
        <v>103</v>
      </c>
      <c r="D35" t="s">
        <v>12</v>
      </c>
    </row>
    <row r="36" spans="2:6" x14ac:dyDescent="0.25">
      <c r="C36">
        <v>104</v>
      </c>
      <c r="D36" t="s">
        <v>13</v>
      </c>
    </row>
    <row r="37" spans="2:6" x14ac:dyDescent="0.25">
      <c r="C37">
        <v>105</v>
      </c>
      <c r="D37" t="s">
        <v>14</v>
      </c>
    </row>
    <row r="38" spans="2:6" x14ac:dyDescent="0.25">
      <c r="C38">
        <v>106</v>
      </c>
      <c r="D38" t="s">
        <v>15</v>
      </c>
      <c r="F38" s="15" t="s">
        <v>23</v>
      </c>
    </row>
    <row r="39" spans="2:6" x14ac:dyDescent="0.25">
      <c r="C39">
        <v>107</v>
      </c>
      <c r="D39" t="s">
        <v>16</v>
      </c>
    </row>
    <row r="40" spans="2:6" x14ac:dyDescent="0.25">
      <c r="C40">
        <v>108</v>
      </c>
      <c r="D40" t="s">
        <v>17</v>
      </c>
    </row>
    <row r="41" spans="2:6" x14ac:dyDescent="0.25">
      <c r="C41">
        <v>109</v>
      </c>
      <c r="D41" t="s">
        <v>18</v>
      </c>
    </row>
    <row r="42" spans="2:6" x14ac:dyDescent="0.25">
      <c r="C42">
        <v>110</v>
      </c>
      <c r="D42" t="s">
        <v>19</v>
      </c>
    </row>
    <row r="43" spans="2:6" x14ac:dyDescent="0.25">
      <c r="C43">
        <v>111</v>
      </c>
      <c r="D43" t="s">
        <v>20</v>
      </c>
    </row>
    <row r="45" spans="2:6" x14ac:dyDescent="0.25">
      <c r="B45" s="6" t="s">
        <v>25</v>
      </c>
      <c r="C45" t="s">
        <v>29</v>
      </c>
    </row>
    <row r="46" spans="2:6" x14ac:dyDescent="0.25">
      <c r="C46" t="s">
        <v>65</v>
      </c>
    </row>
    <row r="47" spans="2:6" x14ac:dyDescent="0.25">
      <c r="C47" t="s">
        <v>26</v>
      </c>
    </row>
    <row r="49" spans="3:3" x14ac:dyDescent="0.25">
      <c r="C49" t="s">
        <v>92</v>
      </c>
    </row>
    <row r="50" spans="3:3" x14ac:dyDescent="0.25">
      <c r="C50" t="s">
        <v>27</v>
      </c>
    </row>
    <row r="52" spans="3:3" x14ac:dyDescent="0.25">
      <c r="C52" s="3" t="s">
        <v>28</v>
      </c>
    </row>
    <row r="53" spans="3:3" x14ac:dyDescent="0.25">
      <c r="C53" t="s">
        <v>101</v>
      </c>
    </row>
  </sheetData>
  <hyperlinks>
    <hyperlink ref="H1" r:id="rId1" xr:uid="{F5A96DE6-3FCD-4E91-9774-8D19F3A05EC5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00D4-6916-4F7A-920F-EF7070823CAE}">
  <sheetPr filterMode="1"/>
  <dimension ref="B2:J23"/>
  <sheetViews>
    <sheetView showGridLines="0" workbookViewId="0"/>
  </sheetViews>
  <sheetFormatPr baseColWidth="10" defaultRowHeight="13.2" x14ac:dyDescent="0.25"/>
  <cols>
    <col min="1" max="1" width="1.6640625" customWidth="1"/>
    <col min="2" max="2" width="6" customWidth="1"/>
    <col min="3" max="3" width="24.88671875" customWidth="1"/>
  </cols>
  <sheetData>
    <row r="2" spans="2:10" ht="18" thickBot="1" x14ac:dyDescent="0.35">
      <c r="B2" s="2" t="s">
        <v>30</v>
      </c>
      <c r="C2" s="2"/>
      <c r="D2" s="2"/>
      <c r="E2" s="2"/>
      <c r="F2" s="2"/>
      <c r="G2" s="2"/>
      <c r="H2" s="2"/>
      <c r="I2" s="2"/>
      <c r="J2" s="2"/>
    </row>
    <row r="3" spans="2:10" ht="13.8" thickTop="1" x14ac:dyDescent="0.25"/>
    <row r="4" spans="2:10" x14ac:dyDescent="0.25">
      <c r="B4" t="s">
        <v>31</v>
      </c>
    </row>
    <row r="5" spans="2:10" x14ac:dyDescent="0.25">
      <c r="B5" t="s">
        <v>96</v>
      </c>
    </row>
    <row r="7" spans="2:10" ht="13.8" thickBot="1" x14ac:dyDescent="0.3">
      <c r="B7" s="11" t="s">
        <v>32</v>
      </c>
      <c r="C7" s="11"/>
      <c r="D7" s="11"/>
      <c r="E7" s="11"/>
      <c r="F7" s="11"/>
    </row>
    <row r="9" spans="2:10" x14ac:dyDescent="0.25">
      <c r="C9" s="3" t="s">
        <v>18</v>
      </c>
      <c r="D9" s="10">
        <f>SUM(D12:D19)</f>
        <v>4111</v>
      </c>
      <c r="E9" s="6" t="s">
        <v>39</v>
      </c>
    </row>
    <row r="10" spans="2:10" x14ac:dyDescent="0.25">
      <c r="D10" s="8"/>
    </row>
    <row r="11" spans="2:10" x14ac:dyDescent="0.25">
      <c r="C11" s="7" t="s">
        <v>33</v>
      </c>
      <c r="D11" s="9" t="s">
        <v>34</v>
      </c>
    </row>
    <row r="12" spans="2:10" x14ac:dyDescent="0.25">
      <c r="C12" t="s">
        <v>35</v>
      </c>
      <c r="D12">
        <v>958</v>
      </c>
    </row>
    <row r="13" spans="2:10" hidden="1" x14ac:dyDescent="0.25">
      <c r="C13" t="s">
        <v>36</v>
      </c>
      <c r="D13">
        <v>919</v>
      </c>
    </row>
    <row r="14" spans="2:10" hidden="1" x14ac:dyDescent="0.25">
      <c r="C14" t="s">
        <v>37</v>
      </c>
      <c r="D14">
        <v>535</v>
      </c>
    </row>
    <row r="15" spans="2:10" hidden="1" x14ac:dyDescent="0.25">
      <c r="C15" t="s">
        <v>38</v>
      </c>
      <c r="D15" s="8">
        <v>101</v>
      </c>
    </row>
    <row r="16" spans="2:10" hidden="1" x14ac:dyDescent="0.25">
      <c r="C16" t="s">
        <v>38</v>
      </c>
      <c r="D16" s="8">
        <v>814</v>
      </c>
    </row>
    <row r="17" spans="2:4" x14ac:dyDescent="0.25">
      <c r="C17" t="s">
        <v>35</v>
      </c>
      <c r="D17">
        <v>328</v>
      </c>
    </row>
    <row r="18" spans="2:4" hidden="1" x14ac:dyDescent="0.25">
      <c r="C18" t="s">
        <v>37</v>
      </c>
      <c r="D18">
        <v>197</v>
      </c>
    </row>
    <row r="19" spans="2:4" hidden="1" x14ac:dyDescent="0.25">
      <c r="C19" t="s">
        <v>36</v>
      </c>
      <c r="D19">
        <v>259</v>
      </c>
    </row>
    <row r="20" spans="2:4" x14ac:dyDescent="0.25">
      <c r="C20" s="12"/>
      <c r="D20" s="13"/>
    </row>
    <row r="22" spans="2:4" x14ac:dyDescent="0.25">
      <c r="B22" s="3" t="s">
        <v>41</v>
      </c>
    </row>
    <row r="23" spans="2:4" x14ac:dyDescent="0.25">
      <c r="B23" s="3" t="s">
        <v>42</v>
      </c>
    </row>
  </sheetData>
  <autoFilter ref="C11:D19" xr:uid="{6F8200D4-6916-4F7A-920F-EF7070823CAE}">
    <filterColumn colId="0">
      <filters>
        <filter val="Deutschland"/>
      </filters>
    </filterColumn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0E64-A859-4E4B-BC43-12DA3460118F}">
  <sheetPr filterMode="1"/>
  <dimension ref="B2:J24"/>
  <sheetViews>
    <sheetView showGridLines="0" workbookViewId="0"/>
  </sheetViews>
  <sheetFormatPr baseColWidth="10" defaultRowHeight="13.2" x14ac:dyDescent="0.25"/>
  <cols>
    <col min="1" max="1" width="1.6640625" customWidth="1"/>
    <col min="2" max="2" width="6" customWidth="1"/>
    <col min="3" max="3" width="33.77734375" bestFit="1" customWidth="1"/>
  </cols>
  <sheetData>
    <row r="2" spans="2:10" ht="18" thickBot="1" x14ac:dyDescent="0.35">
      <c r="B2" s="2" t="s">
        <v>93</v>
      </c>
      <c r="C2" s="2"/>
      <c r="D2" s="2"/>
      <c r="E2" s="2"/>
      <c r="F2" s="2"/>
      <c r="G2" s="2"/>
      <c r="H2" s="2"/>
      <c r="I2" s="2"/>
      <c r="J2" s="2"/>
    </row>
    <row r="3" spans="2:10" ht="13.8" thickTop="1" x14ac:dyDescent="0.25"/>
    <row r="4" spans="2:10" x14ac:dyDescent="0.25">
      <c r="B4" t="s">
        <v>46</v>
      </c>
    </row>
    <row r="5" spans="2:10" x14ac:dyDescent="0.25">
      <c r="B5" s="3" t="s">
        <v>48</v>
      </c>
    </row>
    <row r="7" spans="2:10" ht="13.8" thickBot="1" x14ac:dyDescent="0.3">
      <c r="B7" s="11" t="s">
        <v>40</v>
      </c>
      <c r="C7" s="11"/>
      <c r="D7" s="11"/>
      <c r="E7" s="11"/>
      <c r="F7" s="11"/>
    </row>
    <row r="9" spans="2:10" x14ac:dyDescent="0.25">
      <c r="C9" s="3" t="s">
        <v>44</v>
      </c>
      <c r="D9" s="10">
        <f>SUBTOTAL(109,D14:D21)</f>
        <v>1286</v>
      </c>
    </row>
    <row r="10" spans="2:10" x14ac:dyDescent="0.25">
      <c r="C10" s="3" t="s">
        <v>49</v>
      </c>
      <c r="D10" s="10">
        <f>SUBTOTAL(102,D14:D21)</f>
        <v>2</v>
      </c>
      <c r="E10" s="6"/>
      <c r="F10" s="6" t="s">
        <v>43</v>
      </c>
    </row>
    <row r="11" spans="2:10" x14ac:dyDescent="0.25">
      <c r="C11" s="3" t="s">
        <v>47</v>
      </c>
      <c r="D11" s="10">
        <f>SUBTOTAL(101,D14:D21)</f>
        <v>643</v>
      </c>
      <c r="E11" s="6"/>
    </row>
    <row r="12" spans="2:10" x14ac:dyDescent="0.25">
      <c r="D12" s="8"/>
    </row>
    <row r="13" spans="2:10" x14ac:dyDescent="0.25">
      <c r="C13" s="7" t="s">
        <v>33</v>
      </c>
      <c r="D13" s="9" t="s">
        <v>34</v>
      </c>
    </row>
    <row r="14" spans="2:10" x14ac:dyDescent="0.25">
      <c r="C14" t="s">
        <v>35</v>
      </c>
      <c r="D14">
        <v>958</v>
      </c>
    </row>
    <row r="15" spans="2:10" hidden="1" x14ac:dyDescent="0.25">
      <c r="C15" t="s">
        <v>36</v>
      </c>
      <c r="D15">
        <v>919</v>
      </c>
    </row>
    <row r="16" spans="2:10" hidden="1" x14ac:dyDescent="0.25">
      <c r="C16" t="s">
        <v>37</v>
      </c>
      <c r="D16">
        <v>535</v>
      </c>
    </row>
    <row r="17" spans="2:4" hidden="1" x14ac:dyDescent="0.25">
      <c r="C17" t="s">
        <v>38</v>
      </c>
      <c r="D17" s="8">
        <v>101</v>
      </c>
    </row>
    <row r="18" spans="2:4" hidden="1" x14ac:dyDescent="0.25">
      <c r="C18" t="s">
        <v>38</v>
      </c>
      <c r="D18" s="8">
        <v>814</v>
      </c>
    </row>
    <row r="19" spans="2:4" x14ac:dyDescent="0.25">
      <c r="C19" t="s">
        <v>35</v>
      </c>
      <c r="D19">
        <v>328</v>
      </c>
    </row>
    <row r="20" spans="2:4" hidden="1" x14ac:dyDescent="0.25">
      <c r="C20" t="s">
        <v>37</v>
      </c>
      <c r="D20">
        <v>197</v>
      </c>
    </row>
    <row r="21" spans="2:4" hidden="1" x14ac:dyDescent="0.25">
      <c r="C21" t="s">
        <v>36</v>
      </c>
      <c r="D21">
        <v>259</v>
      </c>
    </row>
    <row r="22" spans="2:4" x14ac:dyDescent="0.25">
      <c r="C22" s="12"/>
      <c r="D22" s="12"/>
    </row>
    <row r="24" spans="2:4" x14ac:dyDescent="0.25">
      <c r="B24" s="3" t="s">
        <v>45</v>
      </c>
    </row>
  </sheetData>
  <autoFilter ref="C13:D21" xr:uid="{6F8200D4-6916-4F7A-920F-EF7070823CAE}">
    <filterColumn colId="0">
      <filters>
        <filter val="Deutschland"/>
      </filters>
    </filterColumn>
  </autoFilter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8EB6-46C0-4591-9ABC-8C704E023197}">
  <sheetPr filterMode="1"/>
  <dimension ref="B2:J35"/>
  <sheetViews>
    <sheetView showGridLines="0" workbookViewId="0"/>
  </sheetViews>
  <sheetFormatPr baseColWidth="10" defaultRowHeight="13.2" x14ac:dyDescent="0.25"/>
  <cols>
    <col min="1" max="1" width="1.6640625" customWidth="1"/>
    <col min="2" max="2" width="6" customWidth="1"/>
    <col min="3" max="3" width="33.77734375" bestFit="1" customWidth="1"/>
  </cols>
  <sheetData>
    <row r="2" spans="2:10" ht="18" thickBot="1" x14ac:dyDescent="0.35">
      <c r="B2" s="2" t="s">
        <v>94</v>
      </c>
      <c r="C2" s="2"/>
      <c r="D2" s="2"/>
      <c r="E2" s="2"/>
      <c r="F2" s="2"/>
      <c r="G2" s="2"/>
      <c r="H2" s="2"/>
      <c r="I2" s="2"/>
      <c r="J2" s="2"/>
    </row>
    <row r="3" spans="2:10" ht="13.8" thickTop="1" x14ac:dyDescent="0.25"/>
    <row r="4" spans="2:10" x14ac:dyDescent="0.25">
      <c r="B4" t="s">
        <v>51</v>
      </c>
    </row>
    <row r="5" spans="2:10" x14ac:dyDescent="0.25">
      <c r="B5" s="14" t="s">
        <v>52</v>
      </c>
    </row>
    <row r="7" spans="2:10" ht="13.8" thickBot="1" x14ac:dyDescent="0.3">
      <c r="B7" s="11" t="s">
        <v>40</v>
      </c>
      <c r="C7" s="11"/>
      <c r="D7" s="11"/>
      <c r="E7" s="11"/>
      <c r="F7" s="11"/>
    </row>
    <row r="9" spans="2:10" x14ac:dyDescent="0.25">
      <c r="C9" s="3" t="s">
        <v>53</v>
      </c>
      <c r="D9" s="10">
        <f>SUBTOTAL(9,D14:D21)</f>
        <v>1286</v>
      </c>
    </row>
    <row r="10" spans="2:10" x14ac:dyDescent="0.25">
      <c r="C10" s="3" t="s">
        <v>54</v>
      </c>
      <c r="D10" s="10">
        <f>SUBTOTAL(2,D14:D21)</f>
        <v>2</v>
      </c>
      <c r="E10" s="6"/>
      <c r="F10" s="6" t="s">
        <v>57</v>
      </c>
    </row>
    <row r="11" spans="2:10" x14ac:dyDescent="0.25">
      <c r="C11" s="3" t="s">
        <v>55</v>
      </c>
      <c r="D11" s="10">
        <f>SUBTOTAL(1,D14:D21)</f>
        <v>643</v>
      </c>
      <c r="E11" s="6"/>
    </row>
    <row r="12" spans="2:10" x14ac:dyDescent="0.25">
      <c r="D12" s="8"/>
    </row>
    <row r="13" spans="2:10" x14ac:dyDescent="0.25">
      <c r="C13" s="7" t="s">
        <v>33</v>
      </c>
      <c r="D13" s="9" t="s">
        <v>34</v>
      </c>
    </row>
    <row r="14" spans="2:10" x14ac:dyDescent="0.25">
      <c r="C14" t="s">
        <v>35</v>
      </c>
      <c r="D14">
        <v>958</v>
      </c>
    </row>
    <row r="15" spans="2:10" hidden="1" x14ac:dyDescent="0.25">
      <c r="C15" t="s">
        <v>36</v>
      </c>
      <c r="D15">
        <v>919</v>
      </c>
    </row>
    <row r="16" spans="2:10" hidden="1" x14ac:dyDescent="0.25">
      <c r="C16" t="s">
        <v>37</v>
      </c>
      <c r="D16">
        <v>535</v>
      </c>
    </row>
    <row r="17" spans="2:4" hidden="1" x14ac:dyDescent="0.25">
      <c r="C17" t="s">
        <v>38</v>
      </c>
      <c r="D17" s="8">
        <v>101</v>
      </c>
    </row>
    <row r="18" spans="2:4" hidden="1" x14ac:dyDescent="0.25">
      <c r="C18" t="s">
        <v>38</v>
      </c>
      <c r="D18" s="8">
        <v>814</v>
      </c>
    </row>
    <row r="19" spans="2:4" x14ac:dyDescent="0.25">
      <c r="C19" t="s">
        <v>35</v>
      </c>
      <c r="D19">
        <v>328</v>
      </c>
    </row>
    <row r="20" spans="2:4" hidden="1" x14ac:dyDescent="0.25">
      <c r="C20" t="s">
        <v>37</v>
      </c>
      <c r="D20">
        <v>197</v>
      </c>
    </row>
    <row r="21" spans="2:4" hidden="1" x14ac:dyDescent="0.25">
      <c r="C21" t="s">
        <v>36</v>
      </c>
      <c r="D21">
        <v>259</v>
      </c>
    </row>
    <row r="22" spans="2:4" x14ac:dyDescent="0.25">
      <c r="C22" s="12"/>
      <c r="D22" s="12"/>
    </row>
    <row r="24" spans="2:4" x14ac:dyDescent="0.25">
      <c r="B24" s="3" t="s">
        <v>56</v>
      </c>
    </row>
    <row r="25" spans="2:4" x14ac:dyDescent="0.25">
      <c r="B25" t="s">
        <v>58</v>
      </c>
    </row>
    <row r="26" spans="2:4" x14ac:dyDescent="0.25">
      <c r="B26" t="s">
        <v>60</v>
      </c>
    </row>
    <row r="27" spans="2:4" x14ac:dyDescent="0.25">
      <c r="B27" t="s">
        <v>63</v>
      </c>
    </row>
    <row r="28" spans="2:4" x14ac:dyDescent="0.25">
      <c r="B28" t="s">
        <v>61</v>
      </c>
    </row>
    <row r="29" spans="2:4" x14ac:dyDescent="0.25">
      <c r="B29" t="s">
        <v>97</v>
      </c>
    </row>
    <row r="30" spans="2:4" x14ac:dyDescent="0.25">
      <c r="B30" t="s">
        <v>59</v>
      </c>
    </row>
    <row r="33" spans="2:2" x14ac:dyDescent="0.25">
      <c r="B33" t="s">
        <v>62</v>
      </c>
    </row>
    <row r="35" spans="2:2" x14ac:dyDescent="0.25">
      <c r="B35" s="3" t="s">
        <v>50</v>
      </c>
    </row>
  </sheetData>
  <autoFilter ref="C13:D21" xr:uid="{6F8200D4-6916-4F7A-920F-EF7070823CAE}">
    <filterColumn colId="0">
      <filters>
        <filter val="Deutschland"/>
      </filters>
    </filterColumn>
  </autoFilter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EF65A-F27C-4715-A7AA-2D2B7F95B0E1}">
  <dimension ref="B2:J38"/>
  <sheetViews>
    <sheetView showGridLines="0" workbookViewId="0"/>
  </sheetViews>
  <sheetFormatPr baseColWidth="10" defaultRowHeight="13.2" x14ac:dyDescent="0.25"/>
  <cols>
    <col min="1" max="1" width="1.6640625" customWidth="1"/>
    <col min="2" max="2" width="6" customWidth="1"/>
    <col min="3" max="3" width="33.77734375" bestFit="1" customWidth="1"/>
  </cols>
  <sheetData>
    <row r="2" spans="2:10" ht="18" thickBot="1" x14ac:dyDescent="0.35">
      <c r="B2" s="2" t="s">
        <v>66</v>
      </c>
      <c r="C2" s="2"/>
      <c r="D2" s="2"/>
      <c r="E2" s="2"/>
      <c r="F2" s="2"/>
      <c r="G2" s="2"/>
      <c r="H2" s="2"/>
      <c r="I2" s="2"/>
      <c r="J2" s="2"/>
    </row>
    <row r="3" spans="2:10" ht="13.8" thickTop="1" x14ac:dyDescent="0.25"/>
    <row r="4" spans="2:10" x14ac:dyDescent="0.25">
      <c r="B4" t="s">
        <v>98</v>
      </c>
    </row>
    <row r="6" spans="2:10" x14ac:dyDescent="0.25">
      <c r="B6" s="3"/>
      <c r="C6" s="3" t="s">
        <v>44</v>
      </c>
      <c r="D6" s="10">
        <f>SUBTOTAL(109,D11:D18)</f>
        <v>2825</v>
      </c>
      <c r="F6" t="s">
        <v>67</v>
      </c>
    </row>
    <row r="7" spans="2:10" x14ac:dyDescent="0.25">
      <c r="B7" s="3"/>
      <c r="C7" s="3" t="s">
        <v>49</v>
      </c>
      <c r="D7" s="10">
        <f>SUBTOTAL(102,D11:D18)</f>
        <v>6</v>
      </c>
      <c r="F7" s="6" t="s">
        <v>68</v>
      </c>
    </row>
    <row r="8" spans="2:10" x14ac:dyDescent="0.25">
      <c r="B8" s="3"/>
      <c r="C8" s="3" t="s">
        <v>47</v>
      </c>
      <c r="D8" s="10">
        <f>SUBTOTAL(101,D11:D18)</f>
        <v>470.83333333333331</v>
      </c>
    </row>
    <row r="9" spans="2:10" x14ac:dyDescent="0.25">
      <c r="C9" s="8"/>
    </row>
    <row r="10" spans="2:10" x14ac:dyDescent="0.25">
      <c r="C10" s="7" t="s">
        <v>33</v>
      </c>
      <c r="D10" s="9" t="s">
        <v>34</v>
      </c>
    </row>
    <row r="11" spans="2:10" hidden="1" x14ac:dyDescent="0.25">
      <c r="C11" t="s">
        <v>35</v>
      </c>
      <c r="D11">
        <v>958</v>
      </c>
    </row>
    <row r="12" spans="2:10" hidden="1" x14ac:dyDescent="0.25">
      <c r="C12" t="s">
        <v>35</v>
      </c>
      <c r="D12">
        <v>328</v>
      </c>
    </row>
    <row r="13" spans="2:10" x14ac:dyDescent="0.25">
      <c r="C13" t="s">
        <v>38</v>
      </c>
      <c r="D13" s="8">
        <v>101</v>
      </c>
    </row>
    <row r="14" spans="2:10" x14ac:dyDescent="0.25">
      <c r="C14" t="s">
        <v>38</v>
      </c>
      <c r="D14" s="8">
        <v>814</v>
      </c>
    </row>
    <row r="15" spans="2:10" x14ac:dyDescent="0.25">
      <c r="C15" t="s">
        <v>37</v>
      </c>
      <c r="D15">
        <v>535</v>
      </c>
    </row>
    <row r="16" spans="2:10" x14ac:dyDescent="0.25">
      <c r="C16" t="s">
        <v>37</v>
      </c>
      <c r="D16">
        <v>197</v>
      </c>
    </row>
    <row r="17" spans="3:6" x14ac:dyDescent="0.25">
      <c r="C17" t="s">
        <v>36</v>
      </c>
      <c r="D17">
        <v>919</v>
      </c>
    </row>
    <row r="18" spans="3:6" x14ac:dyDescent="0.25">
      <c r="C18" t="s">
        <v>36</v>
      </c>
      <c r="D18">
        <v>259</v>
      </c>
    </row>
    <row r="19" spans="3:6" x14ac:dyDescent="0.25">
      <c r="C19" s="12"/>
      <c r="D19" s="12"/>
    </row>
    <row r="21" spans="3:6" x14ac:dyDescent="0.25">
      <c r="C21" s="3" t="s">
        <v>53</v>
      </c>
      <c r="D21" s="10">
        <f>SUBTOTAL(9,D26:D33)</f>
        <v>4111</v>
      </c>
      <c r="F21" t="s">
        <v>70</v>
      </c>
    </row>
    <row r="22" spans="3:6" x14ac:dyDescent="0.25">
      <c r="C22" s="3" t="s">
        <v>54</v>
      </c>
      <c r="D22" s="10">
        <f>SUBTOTAL(2,D26:D33)</f>
        <v>8</v>
      </c>
      <c r="F22" s="6" t="s">
        <v>69</v>
      </c>
    </row>
    <row r="23" spans="3:6" x14ac:dyDescent="0.25">
      <c r="C23" s="3" t="s">
        <v>55</v>
      </c>
      <c r="D23" s="10">
        <f>SUBTOTAL(1,D26:D33)</f>
        <v>513.875</v>
      </c>
    </row>
    <row r="24" spans="3:6" x14ac:dyDescent="0.25">
      <c r="C24" s="8"/>
    </row>
    <row r="25" spans="3:6" x14ac:dyDescent="0.25">
      <c r="C25" s="7" t="s">
        <v>33</v>
      </c>
      <c r="D25" s="9" t="s">
        <v>34</v>
      </c>
    </row>
    <row r="26" spans="3:6" hidden="1" x14ac:dyDescent="0.25">
      <c r="C26" t="s">
        <v>35</v>
      </c>
      <c r="D26">
        <v>958</v>
      </c>
    </row>
    <row r="27" spans="3:6" hidden="1" x14ac:dyDescent="0.25">
      <c r="C27" t="s">
        <v>35</v>
      </c>
      <c r="D27">
        <v>328</v>
      </c>
    </row>
    <row r="28" spans="3:6" x14ac:dyDescent="0.25">
      <c r="C28" t="s">
        <v>38</v>
      </c>
      <c r="D28" s="8">
        <v>101</v>
      </c>
    </row>
    <row r="29" spans="3:6" x14ac:dyDescent="0.25">
      <c r="C29" t="s">
        <v>38</v>
      </c>
      <c r="D29" s="8">
        <v>814</v>
      </c>
    </row>
    <row r="30" spans="3:6" x14ac:dyDescent="0.25">
      <c r="C30" t="s">
        <v>37</v>
      </c>
      <c r="D30">
        <v>535</v>
      </c>
    </row>
    <row r="31" spans="3:6" x14ac:dyDescent="0.25">
      <c r="C31" t="s">
        <v>37</v>
      </c>
      <c r="D31">
        <v>197</v>
      </c>
    </row>
    <row r="32" spans="3:6" x14ac:dyDescent="0.25">
      <c r="C32" t="s">
        <v>36</v>
      </c>
      <c r="D32">
        <v>919</v>
      </c>
    </row>
    <row r="33" spans="2:4" x14ac:dyDescent="0.25">
      <c r="C33" t="s">
        <v>36</v>
      </c>
      <c r="D33">
        <v>259</v>
      </c>
    </row>
    <row r="34" spans="2:4" x14ac:dyDescent="0.25">
      <c r="C34" s="12"/>
      <c r="D34" s="12"/>
    </row>
    <row r="38" spans="2:4" x14ac:dyDescent="0.25">
      <c r="B38" s="3" t="s">
        <v>71</v>
      </c>
    </row>
  </sheetData>
  <sortState xmlns:xlrd2="http://schemas.microsoft.com/office/spreadsheetml/2017/richdata2" ref="C11:D18">
    <sortCondition ref="C11:C18"/>
  </sortState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3DDCA-DDF0-45D9-98EF-DE1AF400C685}">
  <dimension ref="B2:J39"/>
  <sheetViews>
    <sheetView showGridLines="0" workbookViewId="0"/>
  </sheetViews>
  <sheetFormatPr baseColWidth="10" defaultRowHeight="13.2" x14ac:dyDescent="0.25"/>
  <cols>
    <col min="1" max="1" width="1.6640625" customWidth="1"/>
    <col min="2" max="2" width="6" customWidth="1"/>
    <col min="3" max="3" width="25.21875" customWidth="1"/>
    <col min="4" max="4" width="34.21875" bestFit="1" customWidth="1"/>
  </cols>
  <sheetData>
    <row r="2" spans="2:10" ht="18" thickBot="1" x14ac:dyDescent="0.35">
      <c r="B2" s="2" t="s">
        <v>72</v>
      </c>
      <c r="C2" s="2"/>
      <c r="D2" s="2"/>
      <c r="E2" s="2"/>
      <c r="F2" s="2"/>
      <c r="G2" s="2"/>
      <c r="H2" s="2"/>
      <c r="I2" s="2"/>
      <c r="J2" s="2"/>
    </row>
    <row r="3" spans="2:10" ht="13.8" thickTop="1" x14ac:dyDescent="0.25"/>
    <row r="4" spans="2:10" x14ac:dyDescent="0.25">
      <c r="B4" s="18" t="s">
        <v>90</v>
      </c>
      <c r="C4" s="18"/>
      <c r="D4" s="18"/>
      <c r="E4" s="18"/>
      <c r="F4" s="18"/>
      <c r="G4" s="18"/>
      <c r="H4" s="18"/>
      <c r="I4" s="18"/>
      <c r="J4" s="18"/>
    </row>
    <row r="6" spans="2:10" x14ac:dyDescent="0.25">
      <c r="C6" s="7" t="s">
        <v>73</v>
      </c>
      <c r="D6" s="7" t="s">
        <v>74</v>
      </c>
      <c r="E6" s="7" t="s">
        <v>34</v>
      </c>
    </row>
    <row r="7" spans="2:10" x14ac:dyDescent="0.25">
      <c r="C7" t="s">
        <v>75</v>
      </c>
      <c r="D7" t="s">
        <v>76</v>
      </c>
      <c r="E7" s="17">
        <v>24500</v>
      </c>
    </row>
    <row r="8" spans="2:10" x14ac:dyDescent="0.25">
      <c r="C8" t="s">
        <v>75</v>
      </c>
      <c r="D8" t="s">
        <v>77</v>
      </c>
      <c r="E8" s="17">
        <v>10200</v>
      </c>
    </row>
    <row r="9" spans="2:10" x14ac:dyDescent="0.25">
      <c r="C9" t="s">
        <v>75</v>
      </c>
      <c r="D9" t="s">
        <v>78</v>
      </c>
      <c r="E9" s="17">
        <v>9500</v>
      </c>
    </row>
    <row r="10" spans="2:10" x14ac:dyDescent="0.25">
      <c r="C10" s="3" t="s">
        <v>79</v>
      </c>
      <c r="E10" s="20">
        <f>SUM(E7:E9)</f>
        <v>44200</v>
      </c>
      <c r="F10" s="6" t="s">
        <v>86</v>
      </c>
    </row>
    <row r="11" spans="2:10" x14ac:dyDescent="0.25">
      <c r="C11" t="s">
        <v>80</v>
      </c>
      <c r="D11" t="s">
        <v>81</v>
      </c>
      <c r="E11" s="17">
        <v>9800</v>
      </c>
      <c r="F11" s="6"/>
    </row>
    <row r="12" spans="2:10" x14ac:dyDescent="0.25">
      <c r="C12" t="s">
        <v>80</v>
      </c>
      <c r="D12" t="s">
        <v>82</v>
      </c>
      <c r="E12" s="17">
        <v>8400</v>
      </c>
      <c r="F12" s="6"/>
    </row>
    <row r="13" spans="2:10" x14ac:dyDescent="0.25">
      <c r="C13" t="s">
        <v>80</v>
      </c>
      <c r="D13" t="s">
        <v>83</v>
      </c>
      <c r="E13" s="17">
        <v>6500</v>
      </c>
      <c r="F13" s="6"/>
    </row>
    <row r="14" spans="2:10" x14ac:dyDescent="0.25">
      <c r="C14" s="3" t="s">
        <v>84</v>
      </c>
      <c r="E14" s="20">
        <f>SUM(E11:E13)</f>
        <v>24700</v>
      </c>
      <c r="F14" s="6" t="s">
        <v>86</v>
      </c>
    </row>
    <row r="15" spans="2:10" x14ac:dyDescent="0.25">
      <c r="E15" s="17"/>
      <c r="F15" s="6"/>
    </row>
    <row r="16" spans="2:10" x14ac:dyDescent="0.25">
      <c r="C16" s="16" t="s">
        <v>85</v>
      </c>
      <c r="D16" s="16"/>
      <c r="E16" s="19">
        <f>E14+E10</f>
        <v>68900</v>
      </c>
      <c r="F16" s="6" t="s">
        <v>88</v>
      </c>
    </row>
    <row r="19" spans="2:10" x14ac:dyDescent="0.25">
      <c r="B19" s="18" t="s">
        <v>91</v>
      </c>
      <c r="C19" s="18"/>
      <c r="D19" s="18"/>
      <c r="E19" s="18"/>
      <c r="F19" s="18"/>
      <c r="G19" s="18"/>
      <c r="H19" s="18"/>
      <c r="I19" s="18"/>
      <c r="J19" s="18"/>
    </row>
    <row r="21" spans="2:10" x14ac:dyDescent="0.25">
      <c r="C21" s="7" t="s">
        <v>73</v>
      </c>
      <c r="D21" s="7" t="s">
        <v>74</v>
      </c>
      <c r="E21" s="7" t="s">
        <v>34</v>
      </c>
    </row>
    <row r="22" spans="2:10" x14ac:dyDescent="0.25">
      <c r="C22" t="s">
        <v>75</v>
      </c>
      <c r="D22" t="s">
        <v>76</v>
      </c>
      <c r="E22" s="17">
        <v>24500</v>
      </c>
    </row>
    <row r="23" spans="2:10" x14ac:dyDescent="0.25">
      <c r="C23" t="s">
        <v>75</v>
      </c>
      <c r="D23" t="s">
        <v>77</v>
      </c>
      <c r="E23" s="17">
        <v>10200</v>
      </c>
    </row>
    <row r="24" spans="2:10" x14ac:dyDescent="0.25">
      <c r="C24" t="s">
        <v>75</v>
      </c>
      <c r="D24" t="s">
        <v>78</v>
      </c>
      <c r="E24" s="17">
        <v>9500</v>
      </c>
    </row>
    <row r="25" spans="2:10" x14ac:dyDescent="0.25">
      <c r="C25" s="3" t="s">
        <v>79</v>
      </c>
      <c r="E25" s="20">
        <f>SUBTOTAL(109,E22:E24)</f>
        <v>44200</v>
      </c>
      <c r="F25" s="6" t="s">
        <v>87</v>
      </c>
    </row>
    <row r="26" spans="2:10" x14ac:dyDescent="0.25">
      <c r="C26" t="s">
        <v>80</v>
      </c>
      <c r="D26" t="s">
        <v>81</v>
      </c>
      <c r="E26" s="17">
        <v>9800</v>
      </c>
      <c r="F26" s="6"/>
    </row>
    <row r="27" spans="2:10" x14ac:dyDescent="0.25">
      <c r="C27" t="s">
        <v>80</v>
      </c>
      <c r="D27" t="s">
        <v>82</v>
      </c>
      <c r="E27" s="17">
        <v>8400</v>
      </c>
      <c r="F27" s="6"/>
    </row>
    <row r="28" spans="2:10" x14ac:dyDescent="0.25">
      <c r="C28" t="s">
        <v>80</v>
      </c>
      <c r="D28" t="s">
        <v>83</v>
      </c>
      <c r="E28" s="17">
        <v>6500</v>
      </c>
      <c r="F28" s="6"/>
    </row>
    <row r="29" spans="2:10" x14ac:dyDescent="0.25">
      <c r="C29" s="3" t="s">
        <v>84</v>
      </c>
      <c r="E29" s="20">
        <f>SUBTOTAL(109,E26:E28)</f>
        <v>24700</v>
      </c>
      <c r="F29" s="6" t="s">
        <v>86</v>
      </c>
    </row>
    <row r="30" spans="2:10" x14ac:dyDescent="0.25">
      <c r="E30" s="17"/>
      <c r="F30" s="6"/>
    </row>
    <row r="31" spans="2:10" x14ac:dyDescent="0.25">
      <c r="C31" s="16" t="s">
        <v>85</v>
      </c>
      <c r="D31" s="16"/>
      <c r="E31" s="19">
        <f>SUBTOTAL(109,E22:E29)</f>
        <v>68900</v>
      </c>
      <c r="F31" s="6" t="s">
        <v>99</v>
      </c>
    </row>
    <row r="34" spans="2:4" x14ac:dyDescent="0.25">
      <c r="B34" s="23" t="s">
        <v>89</v>
      </c>
      <c r="C34" s="24"/>
      <c r="D34" s="24"/>
    </row>
    <row r="35" spans="2:4" x14ac:dyDescent="0.25">
      <c r="B35" s="14" t="s">
        <v>95</v>
      </c>
      <c r="C35" s="24"/>
      <c r="D35" s="24"/>
    </row>
    <row r="36" spans="2:4" x14ac:dyDescent="0.25">
      <c r="B36" s="3" t="s">
        <v>100</v>
      </c>
    </row>
    <row r="39" spans="2:4" x14ac:dyDescent="0.25">
      <c r="B39" s="3" t="s">
        <v>102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3193-89BE-444D-9095-A0274F2BC9E8}">
  <dimension ref="B2:G64"/>
  <sheetViews>
    <sheetView zoomScaleNormal="100" workbookViewId="0">
      <selection activeCell="L36" sqref="L36"/>
    </sheetView>
  </sheetViews>
  <sheetFormatPr baseColWidth="10" defaultRowHeight="13.2" outlineLevelRow="2" x14ac:dyDescent="0.25"/>
  <cols>
    <col min="1" max="1" width="1.6640625" customWidth="1"/>
    <col min="2" max="2" width="6" customWidth="1"/>
    <col min="3" max="3" width="14.21875" customWidth="1"/>
    <col min="4" max="4" width="35.33203125" bestFit="1" customWidth="1"/>
  </cols>
  <sheetData>
    <row r="2" spans="2:7" ht="18" thickBot="1" x14ac:dyDescent="0.35">
      <c r="B2" s="2" t="s">
        <v>107</v>
      </c>
      <c r="C2" s="2"/>
      <c r="D2" s="2"/>
      <c r="E2" s="2"/>
      <c r="F2" s="2"/>
      <c r="G2" s="2"/>
    </row>
    <row r="3" spans="2:7" ht="13.8" thickTop="1" x14ac:dyDescent="0.25"/>
    <row r="4" spans="2:7" x14ac:dyDescent="0.25">
      <c r="B4" t="s">
        <v>108</v>
      </c>
    </row>
    <row r="5" spans="2:7" x14ac:dyDescent="0.25">
      <c r="B5" t="s">
        <v>109</v>
      </c>
    </row>
    <row r="7" spans="2:7" x14ac:dyDescent="0.25">
      <c r="B7" t="s">
        <v>110</v>
      </c>
    </row>
    <row r="8" spans="2:7" x14ac:dyDescent="0.25">
      <c r="B8" t="s">
        <v>111</v>
      </c>
    </row>
    <row r="10" spans="2:7" ht="49.8" customHeight="1" x14ac:dyDescent="0.25"/>
    <row r="12" spans="2:7" x14ac:dyDescent="0.25">
      <c r="B12" t="s">
        <v>122</v>
      </c>
    </row>
    <row r="13" spans="2:7" x14ac:dyDescent="0.25">
      <c r="B13" t="s">
        <v>114</v>
      </c>
    </row>
    <row r="15" spans="2:7" x14ac:dyDescent="0.25">
      <c r="C15" s="22" t="s">
        <v>115</v>
      </c>
    </row>
    <row r="16" spans="2:7" ht="3.6" customHeight="1" x14ac:dyDescent="0.25">
      <c r="C16" s="22"/>
    </row>
    <row r="17" spans="2:7" x14ac:dyDescent="0.25">
      <c r="C17" s="7" t="s">
        <v>73</v>
      </c>
      <c r="D17" s="7" t="s">
        <v>74</v>
      </c>
      <c r="E17" s="7" t="s">
        <v>34</v>
      </c>
      <c r="F17" s="7" t="s">
        <v>112</v>
      </c>
      <c r="G17" s="21" t="s">
        <v>113</v>
      </c>
    </row>
    <row r="18" spans="2:7" x14ac:dyDescent="0.25">
      <c r="C18" t="s">
        <v>103</v>
      </c>
      <c r="D18" t="s">
        <v>106</v>
      </c>
      <c r="E18" s="17">
        <v>980</v>
      </c>
      <c r="F18" s="17">
        <v>412</v>
      </c>
      <c r="G18" s="17">
        <f t="shared" ref="G18:G26" si="0">E18-F18</f>
        <v>568</v>
      </c>
    </row>
    <row r="19" spans="2:7" x14ac:dyDescent="0.25">
      <c r="C19" t="s">
        <v>103</v>
      </c>
      <c r="D19" t="s">
        <v>105</v>
      </c>
      <c r="E19" s="17">
        <v>4500</v>
      </c>
      <c r="F19" s="17">
        <v>2156</v>
      </c>
      <c r="G19" s="17">
        <f t="shared" si="0"/>
        <v>2344</v>
      </c>
    </row>
    <row r="20" spans="2:7" x14ac:dyDescent="0.25">
      <c r="C20" t="s">
        <v>103</v>
      </c>
      <c r="D20" t="s">
        <v>104</v>
      </c>
      <c r="E20" s="17">
        <v>8945</v>
      </c>
      <c r="F20" s="17">
        <v>4266</v>
      </c>
      <c r="G20" s="17">
        <f t="shared" si="0"/>
        <v>4679</v>
      </c>
    </row>
    <row r="21" spans="2:7" x14ac:dyDescent="0.25">
      <c r="C21" t="s">
        <v>80</v>
      </c>
      <c r="D21" t="s">
        <v>83</v>
      </c>
      <c r="E21" s="17">
        <v>6500</v>
      </c>
      <c r="F21" s="17">
        <v>2895</v>
      </c>
      <c r="G21" s="17">
        <f t="shared" si="0"/>
        <v>3605</v>
      </c>
    </row>
    <row r="22" spans="2:7" x14ac:dyDescent="0.25">
      <c r="C22" t="s">
        <v>80</v>
      </c>
      <c r="D22" t="s">
        <v>82</v>
      </c>
      <c r="E22" s="17">
        <v>8400</v>
      </c>
      <c r="F22" s="17">
        <v>4103</v>
      </c>
      <c r="G22" s="17">
        <f t="shared" si="0"/>
        <v>4297</v>
      </c>
    </row>
    <row r="23" spans="2:7" x14ac:dyDescent="0.25">
      <c r="C23" t="s">
        <v>80</v>
      </c>
      <c r="D23" t="s">
        <v>81</v>
      </c>
      <c r="E23" s="17">
        <v>9800</v>
      </c>
      <c r="F23" s="17">
        <v>4255</v>
      </c>
      <c r="G23" s="17">
        <f t="shared" si="0"/>
        <v>5545</v>
      </c>
    </row>
    <row r="24" spans="2:7" x14ac:dyDescent="0.25">
      <c r="C24" t="s">
        <v>75</v>
      </c>
      <c r="D24" t="s">
        <v>76</v>
      </c>
      <c r="E24" s="17">
        <v>24500</v>
      </c>
      <c r="F24" s="17">
        <v>8450</v>
      </c>
      <c r="G24" s="17">
        <f t="shared" si="0"/>
        <v>16050</v>
      </c>
    </row>
    <row r="25" spans="2:7" x14ac:dyDescent="0.25">
      <c r="C25" t="s">
        <v>75</v>
      </c>
      <c r="D25" t="s">
        <v>77</v>
      </c>
      <c r="E25" s="17">
        <v>10200</v>
      </c>
      <c r="F25" s="17">
        <v>4250</v>
      </c>
      <c r="G25" s="17">
        <f t="shared" si="0"/>
        <v>5950</v>
      </c>
    </row>
    <row r="26" spans="2:7" x14ac:dyDescent="0.25">
      <c r="C26" t="s">
        <v>75</v>
      </c>
      <c r="D26" t="s">
        <v>78</v>
      </c>
      <c r="E26" s="17">
        <v>9500</v>
      </c>
      <c r="F26" s="17">
        <v>4899</v>
      </c>
      <c r="G26" s="17">
        <f t="shared" si="0"/>
        <v>4601</v>
      </c>
    </row>
    <row r="28" spans="2:7" x14ac:dyDescent="0.25">
      <c r="B28" t="s">
        <v>123</v>
      </c>
    </row>
    <row r="49" spans="2:7" x14ac:dyDescent="0.25">
      <c r="B49" t="s">
        <v>120</v>
      </c>
    </row>
    <row r="51" spans="2:7" x14ac:dyDescent="0.25">
      <c r="C51" s="7" t="s">
        <v>73</v>
      </c>
      <c r="D51" s="7" t="s">
        <v>74</v>
      </c>
      <c r="E51" s="7" t="s">
        <v>34</v>
      </c>
      <c r="F51" s="7" t="s">
        <v>112</v>
      </c>
      <c r="G51" s="21" t="s">
        <v>113</v>
      </c>
    </row>
    <row r="52" spans="2:7" outlineLevel="2" x14ac:dyDescent="0.25">
      <c r="C52" t="s">
        <v>103</v>
      </c>
      <c r="D52" t="s">
        <v>106</v>
      </c>
      <c r="E52" s="17">
        <v>980</v>
      </c>
      <c r="F52" s="17">
        <v>412</v>
      </c>
      <c r="G52" s="17">
        <f>E52-F52</f>
        <v>568</v>
      </c>
    </row>
    <row r="53" spans="2:7" outlineLevel="2" x14ac:dyDescent="0.25">
      <c r="C53" t="s">
        <v>103</v>
      </c>
      <c r="D53" t="s">
        <v>105</v>
      </c>
      <c r="E53" s="17">
        <v>4500</v>
      </c>
      <c r="F53" s="17">
        <v>2156</v>
      </c>
      <c r="G53" s="17">
        <f>E53-F53</f>
        <v>2344</v>
      </c>
    </row>
    <row r="54" spans="2:7" outlineLevel="2" x14ac:dyDescent="0.25">
      <c r="C54" t="s">
        <v>103</v>
      </c>
      <c r="D54" t="s">
        <v>104</v>
      </c>
      <c r="E54" s="17">
        <v>8945</v>
      </c>
      <c r="F54" s="17">
        <v>4266</v>
      </c>
      <c r="G54" s="17">
        <f>E54-F54</f>
        <v>4679</v>
      </c>
    </row>
    <row r="55" spans="2:7" outlineLevel="1" x14ac:dyDescent="0.25">
      <c r="C55" s="25" t="s">
        <v>116</v>
      </c>
      <c r="E55" s="26">
        <f>SUBTOTAL(9,E52:E54)</f>
        <v>14425</v>
      </c>
      <c r="F55" s="26">
        <f>SUBTOTAL(9,F52:F54)</f>
        <v>6834</v>
      </c>
      <c r="G55" s="26">
        <f>SUBTOTAL(9,G52:G54)</f>
        <v>7591</v>
      </c>
    </row>
    <row r="56" spans="2:7" outlineLevel="2" x14ac:dyDescent="0.25">
      <c r="C56" t="s">
        <v>80</v>
      </c>
      <c r="D56" t="s">
        <v>83</v>
      </c>
      <c r="E56" s="17">
        <v>6500</v>
      </c>
      <c r="F56" s="17">
        <v>2895</v>
      </c>
      <c r="G56" s="17">
        <f>E56-F56</f>
        <v>3605</v>
      </c>
    </row>
    <row r="57" spans="2:7" outlineLevel="2" x14ac:dyDescent="0.25">
      <c r="C57" t="s">
        <v>80</v>
      </c>
      <c r="D57" t="s">
        <v>82</v>
      </c>
      <c r="E57" s="17">
        <v>8400</v>
      </c>
      <c r="F57" s="17">
        <v>4103</v>
      </c>
      <c r="G57" s="17">
        <f>E57-F57</f>
        <v>4297</v>
      </c>
    </row>
    <row r="58" spans="2:7" outlineLevel="2" x14ac:dyDescent="0.25">
      <c r="C58" t="s">
        <v>80</v>
      </c>
      <c r="D58" t="s">
        <v>81</v>
      </c>
      <c r="E58" s="17">
        <v>9800</v>
      </c>
      <c r="F58" s="17">
        <v>4255</v>
      </c>
      <c r="G58" s="17">
        <f>E58-F58</f>
        <v>5545</v>
      </c>
    </row>
    <row r="59" spans="2:7" outlineLevel="1" x14ac:dyDescent="0.25">
      <c r="C59" s="3" t="s">
        <v>117</v>
      </c>
      <c r="E59" s="26">
        <f>SUBTOTAL(9,E56:E58)</f>
        <v>24700</v>
      </c>
      <c r="F59" s="26">
        <f>SUBTOTAL(9,F56:F58)</f>
        <v>11253</v>
      </c>
      <c r="G59" s="26">
        <f>SUBTOTAL(9,G56:G58)</f>
        <v>13447</v>
      </c>
    </row>
    <row r="60" spans="2:7" outlineLevel="2" x14ac:dyDescent="0.25">
      <c r="C60" t="s">
        <v>75</v>
      </c>
      <c r="D60" t="s">
        <v>76</v>
      </c>
      <c r="E60" s="17">
        <v>24500</v>
      </c>
      <c r="F60" s="17">
        <v>8450</v>
      </c>
      <c r="G60" s="17">
        <f>E60-F60</f>
        <v>16050</v>
      </c>
    </row>
    <row r="61" spans="2:7" outlineLevel="2" x14ac:dyDescent="0.25">
      <c r="C61" t="s">
        <v>75</v>
      </c>
      <c r="D61" t="s">
        <v>77</v>
      </c>
      <c r="E61" s="17">
        <v>10200</v>
      </c>
      <c r="F61" s="17">
        <v>4250</v>
      </c>
      <c r="G61" s="17">
        <f>E61-F61</f>
        <v>5950</v>
      </c>
    </row>
    <row r="62" spans="2:7" outlineLevel="2" x14ac:dyDescent="0.25">
      <c r="C62" t="s">
        <v>75</v>
      </c>
      <c r="D62" t="s">
        <v>78</v>
      </c>
      <c r="E62" s="17">
        <v>9500</v>
      </c>
      <c r="F62" s="17">
        <v>4899</v>
      </c>
      <c r="G62" s="17">
        <f>E62-F62</f>
        <v>4601</v>
      </c>
    </row>
    <row r="63" spans="2:7" outlineLevel="1" x14ac:dyDescent="0.25">
      <c r="C63" s="3" t="s">
        <v>118</v>
      </c>
      <c r="E63" s="26">
        <f>SUBTOTAL(9,E60:E62)</f>
        <v>44200</v>
      </c>
      <c r="F63" s="26">
        <f>SUBTOTAL(9,F60:F62)</f>
        <v>17599</v>
      </c>
      <c r="G63" s="26">
        <f>SUBTOTAL(9,G60:G62)</f>
        <v>26601</v>
      </c>
    </row>
    <row r="64" spans="2:7" x14ac:dyDescent="0.25">
      <c r="C64" s="3" t="s">
        <v>119</v>
      </c>
      <c r="E64" s="26">
        <f>SUBTOTAL(9,E52:E62)</f>
        <v>83325</v>
      </c>
      <c r="F64" s="26">
        <f>SUBTOTAL(9,F52:F62)</f>
        <v>35686</v>
      </c>
      <c r="G64" s="26">
        <f>SUBTOTAL(9,G52:G62)</f>
        <v>47639</v>
      </c>
    </row>
  </sheetData>
  <sortState xmlns:xlrd2="http://schemas.microsoft.com/office/spreadsheetml/2017/richdata2" ref="C18:G26">
    <sortCondition ref="C19:C26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Erläuterung</vt:lpstr>
      <vt:lpstr>Beispiel 1a</vt:lpstr>
      <vt:lpstr>Beispiel 1b</vt:lpstr>
      <vt:lpstr>Beispiel 1c</vt:lpstr>
      <vt:lpstr>Beispiel 1d</vt:lpstr>
      <vt:lpstr>Beispiel 1e</vt:lpstr>
      <vt:lpstr>Beispiel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Huthmann IT-Dienstleistungen</dc:creator>
  <cp:lastModifiedBy>Jens Huthmann IT-Dienstleistungen</cp:lastModifiedBy>
  <dcterms:created xsi:type="dcterms:W3CDTF">2021-06-04T16:58:31Z</dcterms:created>
  <dcterms:modified xsi:type="dcterms:W3CDTF">2021-06-07T16:31:51Z</dcterms:modified>
</cp:coreProperties>
</file>